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 Hill\Documents\BT INTERNATIONAL RUGBY\2018\"/>
    </mc:Choice>
  </mc:AlternateContent>
  <xr:revisionPtr revIDLastSave="0" documentId="13_ncr:1_{2141853A-15BF-4342-8DAE-5510F0E258A6}" xr6:coauthVersionLast="40" xr6:coauthVersionMax="40" xr10:uidLastSave="{00000000-0000-0000-0000-000000000000}"/>
  <bookViews>
    <workbookView xWindow="0" yWindow="0" windowWidth="21570" windowHeight="8820" tabRatio="911" xr2:uid="{00000000-000D-0000-FFFF-FFFF00000000}"/>
  </bookViews>
  <sheets>
    <sheet name="Results" sheetId="34" r:id="rId1"/>
    <sheet name="6N Tab" sheetId="31" r:id="rId2"/>
    <sheet name="6N Res" sheetId="33" r:id="rId3"/>
    <sheet name="6N Cds" sheetId="32" r:id="rId4"/>
    <sheet name="ARG" sheetId="9" r:id="rId5"/>
    <sheet name="AUS" sheetId="10" r:id="rId6"/>
    <sheet name="CAN" sheetId="14" r:id="rId7"/>
    <sheet name="ENG" sheetId="11" r:id="rId8"/>
    <sheet name="FJI" sheetId="12" r:id="rId9"/>
    <sheet name="FRA" sheetId="13" r:id="rId10"/>
    <sheet name="GEO" sheetId="20" r:id="rId11"/>
    <sheet name="IRE" sheetId="16" r:id="rId12"/>
    <sheet name="ITA" sheetId="17" r:id="rId13"/>
    <sheet name="JPN" sheetId="18" r:id="rId14"/>
    <sheet name="NAM" sheetId="35" r:id="rId15"/>
    <sheet name="NZL" sheetId="15" r:id="rId16"/>
    <sheet name="ROM" sheetId="23" r:id="rId17"/>
    <sheet name="SAM" sheetId="24" r:id="rId18"/>
    <sheet name="SCO" sheetId="25" r:id="rId19"/>
    <sheet name="RSA" sheetId="26" r:id="rId20"/>
    <sheet name="TGA" sheetId="27" r:id="rId21"/>
    <sheet name="USA" sheetId="28" r:id="rId22"/>
    <sheet name="URU" sheetId="29" r:id="rId23"/>
    <sheet name="WAL" sheetId="30" r:id="rId24"/>
  </sheets>
  <externalReferences>
    <externalReference r:id="rId25"/>
    <externalReference r:id="rId26"/>
  </externalReferences>
  <definedNames>
    <definedName name="argoveralllb">ARG!#REF!</definedName>
    <definedName name="argoverallptsag">ARG!#REF!</definedName>
    <definedName name="argoverallptsfor">ARG!#REF!</definedName>
    <definedName name="argoverallreds">ARG!#REF!</definedName>
    <definedName name="argoveralltb">ARG!#REF!</definedName>
    <definedName name="argoveralltbcon">ARG!#REF!</definedName>
    <definedName name="argoveralltries">ARG!#REF!</definedName>
    <definedName name="argoveralltriescon">ARG!#REF!</definedName>
    <definedName name="argoverallyellows">ARG!#REF!</definedName>
    <definedName name="Argpooldrawn">ARG!#REF!</definedName>
    <definedName name="Argpoollb">ARG!#REF!</definedName>
    <definedName name="Argpoollost">ARG!#REF!</definedName>
    <definedName name="Argpoolpld">ARG!#REF!</definedName>
    <definedName name="Argpoolptsag">ARG!#REF!</definedName>
    <definedName name="Argpoolreds">ARG!#REF!</definedName>
    <definedName name="Argpooltb">ARG!#REF!</definedName>
    <definedName name="Argpooltbcon">ARG!#REF!</definedName>
    <definedName name="Argpooltriescon">ARG!#REF!</definedName>
    <definedName name="Argpooltriesfor">ARG!#REF!</definedName>
    <definedName name="Argpoolwon">ARG!#REF!</definedName>
    <definedName name="Argpoolyellows">ARG!#REF!</definedName>
    <definedName name="Argptsfor">ARG!#REF!</definedName>
    <definedName name="ausbp">AUS!#REF!</definedName>
    <definedName name="ausd">AUS!#REF!</definedName>
    <definedName name="ausl">AUS!#REF!</definedName>
    <definedName name="auslb">AUS!#REF!</definedName>
    <definedName name="auslbcon">AUS!#REF!</definedName>
    <definedName name="ausoveralldrawn">AUS!#REF!</definedName>
    <definedName name="ausoveralllost">AUS!#REF!</definedName>
    <definedName name="ausoverallpld">AUS!#REF!</definedName>
    <definedName name="ausoverallptsaga">AUS!#REF!</definedName>
    <definedName name="ausoverallptsfor">AUS!#REF!</definedName>
    <definedName name="ausoveralltriescon">AUS!#REF!</definedName>
    <definedName name="ausoveralltriesscored">AUS!#REF!</definedName>
    <definedName name="ausoverallwon">AUS!#REF!</definedName>
    <definedName name="auspl">AUS!#REF!</definedName>
    <definedName name="auspooldrawn">AUS!#REF!</definedName>
    <definedName name="auspoollb">AUS!#REF!</definedName>
    <definedName name="auspoollost">AUS!#REF!</definedName>
    <definedName name="auspoolpld">AUS!#REF!</definedName>
    <definedName name="auspoolptsag">AUS!#REF!</definedName>
    <definedName name="auspoolptsfor">AUS!#REF!</definedName>
    <definedName name="auspooltb">AUS!#REF!</definedName>
    <definedName name="auspooltriescon">AUS!#REF!</definedName>
    <definedName name="auspooltriesscored">AUS!#REF!</definedName>
    <definedName name="auspoolwon">AUS!#REF!</definedName>
    <definedName name="ausptsa">AUS!#REF!</definedName>
    <definedName name="ausptsf">AUS!#REF!</definedName>
    <definedName name="ausred">AUS!#REF!</definedName>
    <definedName name="austb">AUS!#REF!</definedName>
    <definedName name="austbcon">AUS!#REF!</definedName>
    <definedName name="austra">AUS!#REF!</definedName>
    <definedName name="austrf">AUS!#REF!</definedName>
    <definedName name="auswon">AUS!#REF!</definedName>
    <definedName name="ausyellow">AUS!#REF!</definedName>
    <definedName name="bathbonus">ARG!#REF!</definedName>
    <definedName name="bathbonusccorrect">ARG!#REF!</definedName>
    <definedName name="bathconceded">ARG!#REF!</definedName>
    <definedName name="bathdrawn">ARG!#REF!</definedName>
    <definedName name="bathdropgoals">ARG!#REF!</definedName>
    <definedName name="bathlost">ARG!#REF!</definedName>
    <definedName name="bathpld">ARG!#REF!</definedName>
    <definedName name="bathpodrawn">ARG!#REF!</definedName>
    <definedName name="bathpolost">ARG!#REF!</definedName>
    <definedName name="bathpopld">ARG!#REF!</definedName>
    <definedName name="bathpoptsconceded">ARG!#REF!</definedName>
    <definedName name="bathpoptsscored">ARG!#REF!</definedName>
    <definedName name="bathpored">ARG!#REF!</definedName>
    <definedName name="bathpotriesconceded">ARG!#REF!</definedName>
    <definedName name="bathpotriesscored">ARG!#REF!</definedName>
    <definedName name="bathpowon">ARG!#REF!</definedName>
    <definedName name="bathpoyellow">ARG!#REF!</definedName>
    <definedName name="bathred">ARG!#REF!</definedName>
    <definedName name="bathscored">ARG!#REF!</definedName>
    <definedName name="bathtriesconceded">ARG!#REF!</definedName>
    <definedName name="bathtriesscored">ARG!#REF!</definedName>
    <definedName name="bathtrybonus">ARG!#REF!</definedName>
    <definedName name="bathtrybonusconceded">ARG!#REF!</definedName>
    <definedName name="bathwon">ARG!#REF!</definedName>
    <definedName name="bathyellow">ARG!#REF!</definedName>
    <definedName name="bstred">[1]BRI!$O$35</definedName>
    <definedName name="bstyellow">[1]BRI!$N$35</definedName>
    <definedName name="canlb">CAN!#REF!</definedName>
    <definedName name="canlbcon">CAN!#REF!</definedName>
    <definedName name="canoveralldrwn">CAN!#REF!</definedName>
    <definedName name="canoveralllost">CAN!#REF!</definedName>
    <definedName name="canoverallpld">CAN!#REF!</definedName>
    <definedName name="canoverallptsag">CAN!#REF!</definedName>
    <definedName name="canoverallptsscored">CAN!#REF!</definedName>
    <definedName name="canoveralltriescon">CAN!#REF!</definedName>
    <definedName name="canoveralltriesscored">CAN!#REF!</definedName>
    <definedName name="canoverallwon">CAN!#REF!</definedName>
    <definedName name="canpooldrawn">CAN!#REF!</definedName>
    <definedName name="canpoollost">CAN!#REF!</definedName>
    <definedName name="canpoolpld">CAN!#REF!</definedName>
    <definedName name="canpoolptsag">CAN!#REF!</definedName>
    <definedName name="canpoolptsscored">CAN!#REF!</definedName>
    <definedName name="canpooltriescon">CAN!#REF!</definedName>
    <definedName name="canpooltriesscored">CAN!#REF!</definedName>
    <definedName name="canpoolwoin">CAN!#REF!</definedName>
    <definedName name="canred">CAN!#REF!</definedName>
    <definedName name="cantb">CAN!#REF!</definedName>
    <definedName name="cantbcon">CAN!#REF!</definedName>
    <definedName name="canyellow">CAN!#REF!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terbonus">AUS!#REF!</definedName>
    <definedName name="exeterconceded">AUS!#REF!</definedName>
    <definedName name="exeterdrawn">AUS!#REF!</definedName>
    <definedName name="exeterlosingbonus">AUS!#REF!</definedName>
    <definedName name="exeterlosingbonusconceded">AUS!#REF!</definedName>
    <definedName name="exeterlost">AUS!#REF!</definedName>
    <definedName name="exeterpld">AUS!#REF!</definedName>
    <definedName name="exeterpremred">[1]EXE!$O$39</definedName>
    <definedName name="exeterpremyellow">[1]EXE!$N$39</definedName>
    <definedName name="exeterred">AUS!#REF!</definedName>
    <definedName name="exeterscored">AUS!#REF!</definedName>
    <definedName name="exetertriesconceded">AUS!#REF!</definedName>
    <definedName name="exetertriesscored">AUS!#REF!</definedName>
    <definedName name="exetertrybonusconceded">AUS!#REF!</definedName>
    <definedName name="exetertrybonusscored">AUS!#REF!</definedName>
    <definedName name="exeterwon">AUS!#REF!</definedName>
    <definedName name="exeteryellow">AUS!#REF!</definedName>
    <definedName name="feapoolptsag">FRA!#REF!</definedName>
    <definedName name="fijlb">FJI!#REF!</definedName>
    <definedName name="fijlbcon">FJI!#REF!</definedName>
    <definedName name="fijoveralldrawn">FJI!#REF!</definedName>
    <definedName name="fijoveralllost">FJI!#REF!</definedName>
    <definedName name="fijoverallpld">FJI!#REF!</definedName>
    <definedName name="fijoverallptsaga">FJI!#REF!</definedName>
    <definedName name="fijoverallptsscored">FJI!#REF!</definedName>
    <definedName name="fijoveralltriescon">FJI!#REF!</definedName>
    <definedName name="fijoveralltriesscored">FJI!#REF!</definedName>
    <definedName name="fijoverallwon">FJI!#REF!</definedName>
    <definedName name="Fijpooldrawn">FJI!#REF!</definedName>
    <definedName name="Fijpoollost">FJI!#REF!</definedName>
    <definedName name="Fijpoolpld">FJI!#REF!</definedName>
    <definedName name="Fijpoolptsag">FJI!#REF!</definedName>
    <definedName name="Fijpoolptsscored">FJI!#REF!</definedName>
    <definedName name="Fijpooltriescon">FJI!#REF!</definedName>
    <definedName name="Fijpooltriesscored">FJI!#REF!</definedName>
    <definedName name="Fijpoolwon">FJI!#REF!</definedName>
    <definedName name="fijred">FJI!#REF!</definedName>
    <definedName name="fijtb">FJI!#REF!</definedName>
    <definedName name="fijtbcon">FJI!#REF!</definedName>
    <definedName name="fijyellow">FJI!#REF!</definedName>
    <definedName name="fralb">FRA!#REF!</definedName>
    <definedName name="fralbcon">FRA!#REF!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[2]SAR!$AB$36</definedName>
    <definedName name="geolb">GEO!#REF!</definedName>
    <definedName name="geolbcon">GEO!#REF!</definedName>
    <definedName name="geooveralldrawn">GEO!#REF!</definedName>
    <definedName name="geooveralllost">GEO!#REF!</definedName>
    <definedName name="geooverallpld">GEO!#REF!</definedName>
    <definedName name="geooverallptsag">GEO!#REF!</definedName>
    <definedName name="geooverallptsscored">GEO!#REF!</definedName>
    <definedName name="geooveralltriescon">GEO!#REF!</definedName>
    <definedName name="geooveralltriesscored">GEO!#REF!</definedName>
    <definedName name="geooverallwon">GEO!#REF!</definedName>
    <definedName name="geopooldrawn">GEO!#REF!</definedName>
    <definedName name="geopoollost">GEO!#REF!</definedName>
    <definedName name="geopoolpld">GEO!#REF!</definedName>
    <definedName name="geopoolptsag">GEO!#REF!</definedName>
    <definedName name="geopoolptsscored">GEO!#REF!</definedName>
    <definedName name="geopooltriescon">GEO!#REF!</definedName>
    <definedName name="geopooltriesscored">GEO!#REF!</definedName>
    <definedName name="geopoolwon">GEO!#REF!</definedName>
    <definedName name="geored">GEO!#REF!</definedName>
    <definedName name="geotb">GEO!#REF!</definedName>
    <definedName name="geotbcon">GEO!#REF!</definedName>
    <definedName name="geoyellow">GEO!#REF!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[1]GLO!$O$40</definedName>
    <definedName name="gloucesterpremyellow">[1]GLO!$N$40</definedName>
    <definedName name="harbonus">FJI!#REF!</definedName>
    <definedName name="harconceded">FJI!#REF!</definedName>
    <definedName name="hardrawn">FJI!#REF!</definedName>
    <definedName name="harlequinspremred">[1]HAR!$O$39</definedName>
    <definedName name="harlequinspremyellow">[1]HAR!$N$39</definedName>
    <definedName name="harlosingbonus">FJI!#REF!</definedName>
    <definedName name="harlosingbonusconceded">FJI!#REF!</definedName>
    <definedName name="harlost">FJI!#REF!</definedName>
    <definedName name="harplayed">FJI!#REF!</definedName>
    <definedName name="harred">FJI!#REF!</definedName>
    <definedName name="harscored">FJI!#REF!</definedName>
    <definedName name="hartriesconceded">FJI!#REF!</definedName>
    <definedName name="hartriesscored">FJI!#REF!</definedName>
    <definedName name="hartrybonus">FJI!#REF!</definedName>
    <definedName name="hartrybonusconceded">FJI!#REF!</definedName>
    <definedName name="harwon">FJI!#REF!</definedName>
    <definedName name="haryellow">FJI!#REF!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lb">ITA!#REF!</definedName>
    <definedName name="italbcon">ITA!#REF!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pnlb">JPN!#REF!</definedName>
    <definedName name="jpnlbcon">JPN!#REF!</definedName>
    <definedName name="jpnoveralldrawn">JPN!#REF!</definedName>
    <definedName name="jpnoveralllost">JPN!#REF!</definedName>
    <definedName name="jpnoverallpld">JPN!#REF!</definedName>
    <definedName name="jpnoverallptsag">JPN!#REF!</definedName>
    <definedName name="jpnoverallptsscored">JPN!#REF!</definedName>
    <definedName name="jpnoveralltriescon">JPN!#REF!</definedName>
    <definedName name="jpnoveralltriesscored">JPN!#REF!</definedName>
    <definedName name="jpnoverallwon">JPN!#REF!</definedName>
    <definedName name="jpnpooldrawn">JPN!#REF!</definedName>
    <definedName name="jpnpoollost">JPN!#REF!</definedName>
    <definedName name="jpnpoolpld">JPN!#REF!</definedName>
    <definedName name="jpnpoolptsag">JPN!#REF!</definedName>
    <definedName name="jpnpoolptsscored">JPN!#REF!</definedName>
    <definedName name="jpnpooltriescon">JPN!#REF!</definedName>
    <definedName name="jpnpooltriesscored">JPN!#REF!</definedName>
    <definedName name="jpnpoolwon">JPN!#REF!</definedName>
    <definedName name="jpnred">JPN!#REF!</definedName>
    <definedName name="jpntb">JPN!#REF!</definedName>
    <definedName name="jpntbcon">JPN!#REF!</definedName>
    <definedName name="jpnyellow">JPN!#REF!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[1]LEIC!$O$39</definedName>
    <definedName name="leicesterpremyellow">[1]LEIC!$N$39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CAN!#REF!</definedName>
    <definedName name="liconceded">CAN!#REF!</definedName>
    <definedName name="lidrawn">CAN!#REF!</definedName>
    <definedName name="lilosingbonus">CAN!#REF!</definedName>
    <definedName name="lilosingbonusconceded">CAN!#REF!</definedName>
    <definedName name="lilost">CAN!#REF!</definedName>
    <definedName name="liplayed">CAN!#REF!</definedName>
    <definedName name="lired">CAN!#REF!</definedName>
    <definedName name="liscored">CAN!#REF!</definedName>
    <definedName name="litries">CAN!#REF!</definedName>
    <definedName name="litriesconceded">CAN!#REF!</definedName>
    <definedName name="litrybonus">CAN!#REF!</definedName>
    <definedName name="litrybonusconceded">CAN!#REF!</definedName>
    <definedName name="liwon">CAN!#REF!</definedName>
    <definedName name="liyellow">CAN!#REF!</definedName>
    <definedName name="lweagainst">GEO!#REF!</definedName>
    <definedName name="lwedrawn">GEO!#REF!</definedName>
    <definedName name="lwelosingbonus">GEO!#REF!</definedName>
    <definedName name="lwelosingbonusonceded">GEO!#REF!</definedName>
    <definedName name="lwelost">GEO!#REF!</definedName>
    <definedName name="lweplayed">GEO!#REF!</definedName>
    <definedName name="lwered">GEO!#REF!</definedName>
    <definedName name="lwescored">GEO!#REF!</definedName>
    <definedName name="lwetriesconceded">GEO!#REF!</definedName>
    <definedName name="lwetriesscored">GEO!#REF!</definedName>
    <definedName name="lwetrybonus">GEO!#REF!</definedName>
    <definedName name="lwetrybonusconceded">GEO!#REF!</definedName>
    <definedName name="lwewon">GEO!#REF!</definedName>
    <definedName name="lweyellow">GEO!#REF!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castlepremred">[1]NEW!$O$37</definedName>
    <definedName name="newcastlepremyellow">[1]NEW!$N$37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hamptonpremred">[1]NOR!$O$37</definedName>
    <definedName name="northamptonpremyellow">[1]NOR!$N$37</definedName>
    <definedName name="nzllb">NZL!#REF!</definedName>
    <definedName name="nzllbcon">NZL!#REF!</definedName>
    <definedName name="nzloveralldrawn">NZL!#REF!</definedName>
    <definedName name="nzloveralllost">NZL!#REF!</definedName>
    <definedName name="nzloverallpld">NZL!#REF!</definedName>
    <definedName name="nzloverallptsag">NZL!#REF!</definedName>
    <definedName name="nzloverallptsscored">NZL!#REF!</definedName>
    <definedName name="nzloveralltriescon">NZL!#REF!</definedName>
    <definedName name="nzloveralltriesscored">NZL!#REF!</definedName>
    <definedName name="nzloverallwon">NZL!#REF!</definedName>
    <definedName name="nzlpooldrawn">NZL!#REF!</definedName>
    <definedName name="nzlpoollost">NZL!#REF!</definedName>
    <definedName name="nzlpoolpld">NZL!#REF!</definedName>
    <definedName name="nzlpoolptsag">NZL!#REF!</definedName>
    <definedName name="nzlpoolptsscored">NZL!#REF!</definedName>
    <definedName name="nzlpooltriescon">NZL!#REF!</definedName>
    <definedName name="nzlpooltriesscored">NZL!#REF!</definedName>
    <definedName name="nzlpoolwon">NZL!#REF!</definedName>
    <definedName name="nzlred">NZL!#REF!</definedName>
    <definedName name="nzltb">NZL!#REF!</definedName>
    <definedName name="nzltbcon">NZL!#REF!</definedName>
    <definedName name="nzlyellow">NZL!#REF!</definedName>
    <definedName name="quinspoconceded">FJI!#REF!</definedName>
    <definedName name="quinspolost">FJI!#REF!</definedName>
    <definedName name="quinspoplayed">FJI!#REF!</definedName>
    <definedName name="quinspored">FJI!#REF!</definedName>
    <definedName name="quinsposcored">FJI!#REF!</definedName>
    <definedName name="quinspotriesconceded">FJI!#REF!</definedName>
    <definedName name="quinspotriesscored">FJI!#REF!</definedName>
    <definedName name="quinspowon">FJI!#REF!</definedName>
    <definedName name="quinspoyellow">FJI!#REF!</definedName>
    <definedName name="romlb">ROM!#REF!</definedName>
    <definedName name="romlbcon">ROM!#REF!</definedName>
    <definedName name="romoveralldrawn">ROM!#REF!</definedName>
    <definedName name="romoveralllost">ROM!#REF!</definedName>
    <definedName name="romoverallpld">ROM!#REF!</definedName>
    <definedName name="romoverallptsag">ROM!#REF!</definedName>
    <definedName name="romoverallptsscored">ROM!#REF!</definedName>
    <definedName name="romoveralltriescon">ROM!#REF!</definedName>
    <definedName name="romoveralltriesscored">ROM!#REF!</definedName>
    <definedName name="romoverallwon">ROM!#REF!</definedName>
    <definedName name="rompooldrawn">ROM!#REF!</definedName>
    <definedName name="rompoollost">ROM!#REF!</definedName>
    <definedName name="rompoolpld">ROM!#REF!</definedName>
    <definedName name="rompoolptsag">ROM!#REF!</definedName>
    <definedName name="rompoolptsscored">ROM!#REF!</definedName>
    <definedName name="rompooltriescon">ROM!#REF!</definedName>
    <definedName name="rompooltriesscored">ROM!#REF!</definedName>
    <definedName name="rompoolwon">ROM!#REF!</definedName>
    <definedName name="romred">ROM!#REF!</definedName>
    <definedName name="romtb">ROM!#REF!</definedName>
    <definedName name="romtbcon">ROM!#REF!</definedName>
    <definedName name="romyellow">ROM!#REF!</definedName>
    <definedName name="rsalb">RSA!#REF!</definedName>
    <definedName name="rsalbcon">RSA!#REF!</definedName>
    <definedName name="rsaoveralldrawn">RSA!#REF!</definedName>
    <definedName name="rsaoveralllost">RSA!#REF!</definedName>
    <definedName name="rsaoverallpld">RSA!#REF!</definedName>
    <definedName name="rsaoverallptsag">RSA!#REF!</definedName>
    <definedName name="rsaoverallptsscored">RSA!#REF!</definedName>
    <definedName name="rsaoveralltriescon">RSA!#REF!</definedName>
    <definedName name="rsaoveralltriesscored">RSA!#REF!</definedName>
    <definedName name="rsaoverallwon">RSA!#REF!</definedName>
    <definedName name="rsapooldrawn">RSA!#REF!</definedName>
    <definedName name="rsapoollost">RSA!#REF!</definedName>
    <definedName name="rsapoolpld">RSA!#REF!</definedName>
    <definedName name="rsapoolptsag">RSA!#REF!</definedName>
    <definedName name="rsapoolptsscored">RSA!#REF!</definedName>
    <definedName name="rsapooltriescon">RSA!#REF!</definedName>
    <definedName name="rsapooltriesscored">RSA!#REF!</definedName>
    <definedName name="rsapoolwon">RSA!#REF!</definedName>
    <definedName name="rsared">RSA!#REF!</definedName>
    <definedName name="rsatb">RSA!#REF!</definedName>
    <definedName name="rsatbcon">RSA!#REF!</definedName>
    <definedName name="rsayellow">RSA!#REF!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JPN!#REF!</definedName>
    <definedName name="saleconceded">JPN!#REF!</definedName>
    <definedName name="saledrawn">JPN!#REF!</definedName>
    <definedName name="salelosingbonus">JPN!#REF!</definedName>
    <definedName name="salelosingbonusconceded">JPN!#REF!</definedName>
    <definedName name="salelost">JPN!#REF!</definedName>
    <definedName name="saleplayed">JPN!#REF!</definedName>
    <definedName name="salepremred">[1]SAL!$O$39</definedName>
    <definedName name="salepremyellow">[1]SAL!$N$39</definedName>
    <definedName name="salered">JPN!#REF!</definedName>
    <definedName name="salescored">JPN!#REF!</definedName>
    <definedName name="saletriesconceded">JPN!#REF!</definedName>
    <definedName name="saletriesscored">JPN!#REF!</definedName>
    <definedName name="saletrybonus">JPN!#REF!</definedName>
    <definedName name="saletrybonusconceded">JPN!#REF!</definedName>
    <definedName name="salewon">JPN!#REF!</definedName>
    <definedName name="saleyellow">JPN!#REF!</definedName>
    <definedName name="samlb">SAM!#REF!</definedName>
    <definedName name="samlbcon">SAM!#REF!</definedName>
    <definedName name="samoveralldrawn">SAM!#REF!</definedName>
    <definedName name="samoveralllost">SAM!#REF!</definedName>
    <definedName name="samoverallpld">SAM!#REF!</definedName>
    <definedName name="samoverallptsag">SAM!#REF!</definedName>
    <definedName name="samoverallptsscored">SAM!#REF!</definedName>
    <definedName name="samoveralltriescon">SAM!#REF!</definedName>
    <definedName name="samoveralltriesscored">SAM!#REF!</definedName>
    <definedName name="samoverallwon">SAM!#REF!</definedName>
    <definedName name="sampooldrawn">SAM!#REF!</definedName>
    <definedName name="sampoollost">SAM!#REF!</definedName>
    <definedName name="sampoolpld">SAM!#REF!</definedName>
    <definedName name="sampoolptsag">SAM!#REF!</definedName>
    <definedName name="sampoolptsscored">SAM!#REF!</definedName>
    <definedName name="sampooltriescon">SAM!#REF!</definedName>
    <definedName name="sampooltriesscored">SAM!#REF!</definedName>
    <definedName name="sampoolwon">SAM!#REF!</definedName>
    <definedName name="samred">SAM!#REF!</definedName>
    <definedName name="samtb">SAM!#REF!</definedName>
    <definedName name="samtbcon">SAM!#REF!</definedName>
    <definedName name="samyellow">SAM!#REF!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[1]SAR!$O$42</definedName>
    <definedName name="saracenspremyellow">[1]SAR!$N$42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yellow">SCO!#REF!</definedName>
    <definedName name="tgalb">TGA!#REF!</definedName>
    <definedName name="tgalbcon">TGA!#REF!</definedName>
    <definedName name="tgaoveralldrawn">TGA!#REF!</definedName>
    <definedName name="tgaoveralllost">TGA!#REF!</definedName>
    <definedName name="tgaoverallpld">TGA!#REF!</definedName>
    <definedName name="tgaoverallptsag">TGA!#REF!</definedName>
    <definedName name="tgaoverallptsscored">TGA!#REF!</definedName>
    <definedName name="tgaoveralltriescon">TGA!#REF!</definedName>
    <definedName name="tgaoveralltriesscored">TGA!#REF!</definedName>
    <definedName name="tgaoveralltriesscoredcorr">TGA!#REF!</definedName>
    <definedName name="tgaoverallwon">TGA!#REF!</definedName>
    <definedName name="tgaovralltriesscoredcorrect">TGA!#REF!</definedName>
    <definedName name="tgapooldrawn">TGA!#REF!</definedName>
    <definedName name="tgapoollost">TGA!#REF!</definedName>
    <definedName name="tgapoolpld">TGA!#REF!</definedName>
    <definedName name="tgapoolptsag">TGA!#REF!</definedName>
    <definedName name="tgapoolptsscored">TGA!#REF!</definedName>
    <definedName name="tgapooltriescon">TGA!#REF!</definedName>
    <definedName name="tgapooltriesscored">TGA!#REF!</definedName>
    <definedName name="tgapoolwon">TGA!#REF!</definedName>
    <definedName name="tgared">TGA!#REF!</definedName>
    <definedName name="tgatb">TGA!#REF!</definedName>
    <definedName name="tgatbcon">TGA!#REF!</definedName>
    <definedName name="tgayellow">TGA!#REF!</definedName>
    <definedName name="triesscored">ENG!#REF!</definedName>
    <definedName name="urulb">URU!#REF!</definedName>
    <definedName name="urulbcon">URU!#REF!</definedName>
    <definedName name="uruoveralldrawn">URU!#REF!</definedName>
    <definedName name="uruoveralllost">URU!#REF!</definedName>
    <definedName name="uruoverallpld">URU!#REF!</definedName>
    <definedName name="uruoverallptsag">URU!#REF!</definedName>
    <definedName name="uruoverallptsscored">URU!#REF!</definedName>
    <definedName name="uruoveralltriescon">URU!#REF!</definedName>
    <definedName name="uruoveralltriesscored">URU!#REF!</definedName>
    <definedName name="uruoverallwon">URU!#REF!</definedName>
    <definedName name="urupooldrawn">URU!#REF!</definedName>
    <definedName name="urupoollost">URU!#REF!</definedName>
    <definedName name="urupoolpld">URU!#REF!</definedName>
    <definedName name="urupoolptsag">URU!#REF!</definedName>
    <definedName name="urupoolptsscored">URU!#REF!</definedName>
    <definedName name="urupooltriesscored">URU!#REF!</definedName>
    <definedName name="urupoolwon">URU!#REF!</definedName>
    <definedName name="urured">URU!#REF!</definedName>
    <definedName name="urutb">URU!#REF!</definedName>
    <definedName name="urutbcon">URU!#REF!</definedName>
    <definedName name="urutriescon">URU!#REF!</definedName>
    <definedName name="uruyellow">URU!#REF!</definedName>
    <definedName name="usalb">USA!#REF!</definedName>
    <definedName name="usalbcon">USA!#REF!</definedName>
    <definedName name="usaoveralldrawn">USA!#REF!</definedName>
    <definedName name="usaoveralllost">USA!#REF!</definedName>
    <definedName name="usaoverallpld">USA!#REF!</definedName>
    <definedName name="usaoverallptsag">USA!#REF!</definedName>
    <definedName name="usaoverallptsscored">USA!#REF!</definedName>
    <definedName name="usaoveralltriescon">USA!#REF!</definedName>
    <definedName name="usaoveralltriesscored">USA!#REF!</definedName>
    <definedName name="usaoverallwon">USA!#REF!</definedName>
    <definedName name="usapooldrawn">USA!#REF!</definedName>
    <definedName name="usapoollost">USA!#REF!</definedName>
    <definedName name="usapoolpld">USA!#REF!</definedName>
    <definedName name="usapoolptsag">USA!#REF!</definedName>
    <definedName name="usapoolptsscored">USA!#REF!</definedName>
    <definedName name="usapooltriescon">USA!#REF!</definedName>
    <definedName name="usapooltriesscored">USA!#REF!</definedName>
    <definedName name="usapoolwon">USA!#REF!</definedName>
    <definedName name="usared">USA!#REF!</definedName>
    <definedName name="usatb">USA!#REF!</definedName>
    <definedName name="usatbcon">USA!#REF!</definedName>
    <definedName name="usayellow">USA!#REF!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NZL!#REF!</definedName>
    <definedName name="waspsconceded">NZL!#REF!</definedName>
    <definedName name="waspsdrawn">NZL!#REF!</definedName>
    <definedName name="waspsdrawncorrect">NZL!#REF!</definedName>
    <definedName name="waspslosingbonus">NZL!#REF!</definedName>
    <definedName name="waspslosingbonusconceded">NZL!#REF!</definedName>
    <definedName name="waspslost">NZL!#REF!</definedName>
    <definedName name="waspsplayed">NZL!#REF!</definedName>
    <definedName name="waspspremred">[1]WAS!$O$40</definedName>
    <definedName name="waspspremyellow">[1]WAS!$N$40</definedName>
    <definedName name="waspsred">NZL!#REF!</definedName>
    <definedName name="waspsscored">NZL!#REF!</definedName>
    <definedName name="waspstriesconceded">NZL!#REF!</definedName>
    <definedName name="waspstriesscored">NZL!#REF!</definedName>
    <definedName name="waspstrybonus">NZL!#REF!</definedName>
    <definedName name="waspstrybonusconceded">NZL!#REF!</definedName>
    <definedName name="waspswon">NZL!#REF!</definedName>
    <definedName name="waspsyellow">NZL!#REF!</definedName>
    <definedName name="welshlosingbonus">GEO!#REF!</definedName>
    <definedName name="welshtrybonus">GEO!#REF!</definedName>
    <definedName name="worbonus">GEO!#REF!</definedName>
    <definedName name="worcester201314triesagainst">GEO!#REF!</definedName>
    <definedName name="worcesterpremred">[1]WOR!$O$35</definedName>
    <definedName name="worcesterpremyellow">[1]WOR!$N$35</definedName>
    <definedName name="worcestertriesscored">GEO!#REF!</definedName>
    <definedName name="worconceded">GEO!#REF!</definedName>
    <definedName name="wordrawn">GEO!#REF!</definedName>
    <definedName name="worlosingbonus">GEO!#REF!</definedName>
    <definedName name="worlosingbonusconceded">GEO!#REF!</definedName>
    <definedName name="worlost">GEO!#REF!</definedName>
    <definedName name="worplayed">GEO!#REF!</definedName>
    <definedName name="worred">GEO!#REF!</definedName>
    <definedName name="worscored">GEO!#REF!</definedName>
    <definedName name="wortriesconceded">GEO!#REF!</definedName>
    <definedName name="wortriesscored">GEO!#REF!</definedName>
    <definedName name="wortrybonus">GEO!#REF!</definedName>
    <definedName name="wortrybonusconceded">GEO!#REF!</definedName>
    <definedName name="worwon">GEO!#REF!</definedName>
    <definedName name="woryellow">GEO!#REF!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9" i="12" l="1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R9" i="12"/>
  <c r="O9" i="12"/>
  <c r="N9" i="12"/>
  <c r="M9" i="12"/>
  <c r="L9" i="12"/>
  <c r="K9" i="12"/>
  <c r="J9" i="12"/>
  <c r="G9" i="12"/>
  <c r="F9" i="12"/>
  <c r="F14" i="13"/>
  <c r="G14" i="13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Y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R17" i="26"/>
  <c r="O17" i="26"/>
  <c r="N17" i="26"/>
  <c r="M17" i="26"/>
  <c r="L17" i="26"/>
  <c r="K17" i="26"/>
  <c r="J17" i="26"/>
  <c r="G17" i="26"/>
  <c r="F17" i="26"/>
  <c r="AN11" i="35"/>
  <c r="AM11" i="35"/>
  <c r="AL11" i="35"/>
  <c r="AK11" i="35"/>
  <c r="AJ11" i="35"/>
  <c r="AI11" i="35"/>
  <c r="AH11" i="35"/>
  <c r="AG11" i="35"/>
  <c r="AF11" i="35"/>
  <c r="AE11" i="35"/>
  <c r="AD11" i="35"/>
  <c r="AC11" i="35"/>
  <c r="AB11" i="35"/>
  <c r="AA11" i="35"/>
  <c r="Z11" i="35"/>
  <c r="Y11" i="35"/>
  <c r="R11" i="35"/>
  <c r="O11" i="35"/>
  <c r="N11" i="35"/>
  <c r="M11" i="35"/>
  <c r="L11" i="35"/>
  <c r="K11" i="35"/>
  <c r="J11" i="35"/>
  <c r="G11" i="35"/>
  <c r="F11" i="35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R9" i="18"/>
  <c r="O9" i="18"/>
  <c r="N9" i="18"/>
  <c r="M9" i="18"/>
  <c r="L9" i="18"/>
  <c r="K9" i="18"/>
  <c r="J9" i="18"/>
  <c r="G9" i="18"/>
  <c r="F9" i="18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R11" i="23"/>
  <c r="O11" i="23"/>
  <c r="N11" i="23"/>
  <c r="M11" i="23"/>
  <c r="L11" i="23"/>
  <c r="K11" i="23"/>
  <c r="J11" i="23"/>
  <c r="G11" i="23"/>
  <c r="F11" i="23"/>
  <c r="AN10" i="29" l="1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Q16" i="14" l="1"/>
  <c r="P16" i="14"/>
  <c r="I16" i="14"/>
  <c r="H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R16" i="14"/>
  <c r="O16" i="14"/>
  <c r="N16" i="14"/>
  <c r="M16" i="14"/>
  <c r="L16" i="14"/>
  <c r="K16" i="14"/>
  <c r="J16" i="14"/>
  <c r="G16" i="14"/>
  <c r="F16" i="14"/>
  <c r="Q11" i="23"/>
  <c r="P11" i="23"/>
  <c r="I11" i="23"/>
  <c r="H11" i="23"/>
  <c r="AN16" i="10" l="1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R16" i="10"/>
  <c r="O16" i="10"/>
  <c r="N16" i="10"/>
  <c r="M16" i="10"/>
  <c r="L16" i="10"/>
  <c r="K16" i="10"/>
  <c r="J16" i="10"/>
  <c r="G16" i="10"/>
  <c r="F16" i="1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R14" i="13"/>
  <c r="Q14" i="13"/>
  <c r="P14" i="13"/>
  <c r="O14" i="13"/>
  <c r="N14" i="13"/>
  <c r="M14" i="13"/>
  <c r="L14" i="13"/>
  <c r="K14" i="13"/>
  <c r="J14" i="13"/>
  <c r="I14" i="13"/>
  <c r="H14" i="13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AN17" i="16" l="1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R17" i="16"/>
  <c r="O17" i="16"/>
  <c r="N17" i="16"/>
  <c r="M17" i="16"/>
  <c r="L17" i="16"/>
  <c r="K17" i="16"/>
  <c r="J17" i="16"/>
  <c r="G17" i="16"/>
  <c r="F17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R16" i="17"/>
  <c r="O16" i="17"/>
  <c r="N16" i="17"/>
  <c r="M16" i="17"/>
  <c r="L16" i="17"/>
  <c r="K16" i="17"/>
  <c r="J16" i="17"/>
  <c r="G16" i="17"/>
  <c r="F16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R17" i="15" l="1"/>
  <c r="O17" i="15"/>
  <c r="N17" i="15"/>
  <c r="M17" i="15"/>
  <c r="L17" i="15"/>
  <c r="K17" i="15"/>
  <c r="J17" i="15"/>
  <c r="F17" i="15"/>
  <c r="I17" i="10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G17" i="15"/>
  <c r="Y10" i="24" l="1"/>
  <c r="Z10" i="24"/>
  <c r="Y11" i="24"/>
  <c r="Z11" i="24"/>
  <c r="AN14" i="28" l="1"/>
  <c r="AM14" i="28"/>
  <c r="AL14" i="28"/>
  <c r="AK14" i="28"/>
  <c r="AJ14" i="28"/>
  <c r="AI14" i="28"/>
  <c r="AH14" i="28"/>
  <c r="AG14" i="28"/>
  <c r="AF14" i="28"/>
  <c r="AE14" i="28"/>
  <c r="AD14" i="28"/>
  <c r="AC14" i="28"/>
  <c r="AB14" i="28"/>
  <c r="AA14" i="28"/>
  <c r="Z14" i="28"/>
  <c r="Y14" i="28"/>
  <c r="R14" i="28"/>
  <c r="O14" i="28"/>
  <c r="N14" i="28"/>
  <c r="M14" i="28"/>
  <c r="L14" i="28"/>
  <c r="K14" i="28"/>
  <c r="J14" i="28"/>
  <c r="G14" i="28"/>
  <c r="F14" i="28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R15" i="14"/>
  <c r="O15" i="14"/>
  <c r="N15" i="14"/>
  <c r="M15" i="14"/>
  <c r="L15" i="14"/>
  <c r="K15" i="14"/>
  <c r="J15" i="14"/>
  <c r="G15" i="14"/>
  <c r="F15" i="14"/>
  <c r="F5" i="32" l="1"/>
  <c r="AN16" i="30" l="1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R16" i="30"/>
  <c r="O16" i="30"/>
  <c r="N16" i="30"/>
  <c r="M16" i="30"/>
  <c r="L16" i="30"/>
  <c r="K16" i="30"/>
  <c r="J16" i="30"/>
  <c r="G16" i="30"/>
  <c r="F16" i="30"/>
  <c r="Q14" i="14" l="1"/>
  <c r="P14" i="14"/>
  <c r="I14" i="14"/>
  <c r="H14" i="14"/>
  <c r="AN14" i="14" l="1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R14" i="14"/>
  <c r="O14" i="14"/>
  <c r="N14" i="14"/>
  <c r="M14" i="14"/>
  <c r="L14" i="14"/>
  <c r="K14" i="14"/>
  <c r="J14" i="14"/>
  <c r="G14" i="14"/>
  <c r="F14" i="14"/>
  <c r="AF17" i="11" l="1"/>
  <c r="AE17" i="11"/>
  <c r="AD17" i="11"/>
  <c r="AC17" i="11"/>
  <c r="AB17" i="11"/>
  <c r="AA17" i="11"/>
  <c r="Z17" i="11"/>
  <c r="Y17" i="11"/>
  <c r="R17" i="11"/>
  <c r="O17" i="11"/>
  <c r="N17" i="11"/>
  <c r="M17" i="11"/>
  <c r="L17" i="11"/>
  <c r="K17" i="11"/>
  <c r="J17" i="11"/>
  <c r="G17" i="11"/>
  <c r="F17" i="11"/>
  <c r="AJ16" i="11"/>
  <c r="AI16" i="11"/>
  <c r="AH16" i="11"/>
  <c r="AG16" i="11"/>
  <c r="AB16" i="11"/>
  <c r="AA16" i="11"/>
  <c r="Z16" i="11"/>
  <c r="Y16" i="11"/>
  <c r="R16" i="11"/>
  <c r="O16" i="11"/>
  <c r="N16" i="11"/>
  <c r="M16" i="11"/>
  <c r="L16" i="11"/>
  <c r="K16" i="11"/>
  <c r="J16" i="11"/>
  <c r="G16" i="11"/>
  <c r="F16" i="11"/>
  <c r="AN16" i="11" l="1"/>
  <c r="AM16" i="11"/>
  <c r="AL16" i="11"/>
  <c r="AK16" i="11"/>
  <c r="AF16" i="11"/>
  <c r="AE16" i="11"/>
  <c r="AD16" i="11"/>
  <c r="AC16" i="11"/>
  <c r="AN18" i="14" l="1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AD17" i="14"/>
  <c r="AN11" i="27"/>
  <c r="AM11" i="27"/>
  <c r="AL11" i="27"/>
  <c r="AK11" i="27"/>
  <c r="AJ11" i="27"/>
  <c r="AI11" i="27"/>
  <c r="AH11" i="27"/>
  <c r="AG11" i="27"/>
  <c r="AF11" i="27"/>
  <c r="AE11" i="27"/>
  <c r="AD11" i="27"/>
  <c r="AC11" i="27"/>
  <c r="AB11" i="27"/>
  <c r="AA11" i="27"/>
  <c r="Z11" i="27"/>
  <c r="Y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AN10" i="27"/>
  <c r="AM10" i="27"/>
  <c r="AL10" i="27"/>
  <c r="AK10" i="27"/>
  <c r="AJ10" i="27"/>
  <c r="AI10" i="27"/>
  <c r="AH10" i="27"/>
  <c r="AG10" i="27"/>
  <c r="AF10" i="27"/>
  <c r="AE10" i="27"/>
  <c r="AD10" i="27"/>
  <c r="AC10" i="27"/>
  <c r="AB10" i="27"/>
  <c r="AA10" i="27"/>
  <c r="Z10" i="27"/>
  <c r="Y10" i="27"/>
  <c r="R10" i="27"/>
  <c r="O10" i="27"/>
  <c r="N10" i="27"/>
  <c r="M10" i="27"/>
  <c r="L10" i="27"/>
  <c r="K10" i="27"/>
  <c r="J10" i="27"/>
  <c r="G10" i="27"/>
  <c r="F10" i="27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R13" i="23"/>
  <c r="O13" i="23"/>
  <c r="N13" i="23"/>
  <c r="M13" i="23"/>
  <c r="L13" i="23"/>
  <c r="K13" i="23"/>
  <c r="J13" i="23"/>
  <c r="G13" i="23"/>
  <c r="F13" i="23"/>
  <c r="AN16" i="28"/>
  <c r="AM16" i="28"/>
  <c r="AL16" i="28"/>
  <c r="AK16" i="28"/>
  <c r="AJ16" i="28"/>
  <c r="AI16" i="28"/>
  <c r="AH16" i="28"/>
  <c r="AG16" i="28"/>
  <c r="AF16" i="28"/>
  <c r="AE16" i="28"/>
  <c r="AD16" i="28"/>
  <c r="AC16" i="28"/>
  <c r="AB16" i="28"/>
  <c r="AA16" i="28"/>
  <c r="Z16" i="28"/>
  <c r="Y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AN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R15" i="28"/>
  <c r="O15" i="28"/>
  <c r="N15" i="28"/>
  <c r="M15" i="28"/>
  <c r="L15" i="28"/>
  <c r="K15" i="28"/>
  <c r="J15" i="28"/>
  <c r="G15" i="28"/>
  <c r="F15" i="28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R12" i="29"/>
  <c r="O12" i="29"/>
  <c r="N12" i="29"/>
  <c r="M12" i="29"/>
  <c r="L12" i="29"/>
  <c r="K12" i="29"/>
  <c r="J12" i="29"/>
  <c r="G12" i="29"/>
  <c r="F12" i="29"/>
  <c r="AN12" i="35"/>
  <c r="AM12" i="35"/>
  <c r="AL12" i="35"/>
  <c r="AK12" i="35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R12" i="35"/>
  <c r="O12" i="35"/>
  <c r="N12" i="35"/>
  <c r="M12" i="35"/>
  <c r="L12" i="35"/>
  <c r="K12" i="35"/>
  <c r="J12" i="35"/>
  <c r="G12" i="35"/>
  <c r="F12" i="35"/>
  <c r="AN13" i="35"/>
  <c r="AM13" i="35"/>
  <c r="AL13" i="35"/>
  <c r="AK13" i="35"/>
  <c r="AJ13" i="35"/>
  <c r="AI13" i="35"/>
  <c r="AH13" i="35"/>
  <c r="AG13" i="35"/>
  <c r="AF13" i="35"/>
  <c r="AE13" i="35"/>
  <c r="AD13" i="35"/>
  <c r="AC13" i="35"/>
  <c r="AB13" i="35"/>
  <c r="AA13" i="35"/>
  <c r="Z13" i="35"/>
  <c r="Y13" i="35"/>
  <c r="R13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AN17" i="30" l="1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R17" i="30"/>
  <c r="O17" i="30"/>
  <c r="N17" i="30"/>
  <c r="M17" i="30"/>
  <c r="L17" i="30"/>
  <c r="K17" i="30"/>
  <c r="J17" i="30"/>
  <c r="G17" i="30"/>
  <c r="F17" i="30"/>
  <c r="AN18" i="30"/>
  <c r="AM18" i="30"/>
  <c r="AL18" i="30"/>
  <c r="AK18" i="30"/>
  <c r="AJ18" i="30"/>
  <c r="AI18" i="30"/>
  <c r="AH18" i="30"/>
  <c r="AG18" i="30"/>
  <c r="AF18" i="30"/>
  <c r="AE18" i="30"/>
  <c r="AD18" i="30"/>
  <c r="AC18" i="30"/>
  <c r="AB18" i="30"/>
  <c r="AA18" i="30"/>
  <c r="Z18" i="30"/>
  <c r="Y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AN13" i="28"/>
  <c r="AM13" i="28"/>
  <c r="AL13" i="28"/>
  <c r="AK13" i="28"/>
  <c r="AJ13" i="28"/>
  <c r="AI13" i="28"/>
  <c r="AH13" i="28"/>
  <c r="AG13" i="28"/>
  <c r="AF13" i="28"/>
  <c r="AE13" i="28"/>
  <c r="AD13" i="28"/>
  <c r="AC13" i="28"/>
  <c r="AB13" i="28"/>
  <c r="AA13" i="28"/>
  <c r="Z13" i="28"/>
  <c r="Y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Y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AN8" i="27"/>
  <c r="AM8" i="27"/>
  <c r="AL8" i="27"/>
  <c r="AK8" i="27"/>
  <c r="AJ8" i="27"/>
  <c r="AI8" i="27"/>
  <c r="AH8" i="27"/>
  <c r="AG8" i="27"/>
  <c r="AF8" i="27"/>
  <c r="AE8" i="27"/>
  <c r="AD8" i="27"/>
  <c r="AC8" i="27"/>
  <c r="AB8" i="27"/>
  <c r="AA8" i="27"/>
  <c r="Z8" i="27"/>
  <c r="Y8" i="27"/>
  <c r="R8" i="27"/>
  <c r="O8" i="27"/>
  <c r="N8" i="27"/>
  <c r="M8" i="27"/>
  <c r="L8" i="27"/>
  <c r="K8" i="27"/>
  <c r="J8" i="27"/>
  <c r="G8" i="27"/>
  <c r="F8" i="27"/>
  <c r="AN19" i="26"/>
  <c r="AM19" i="26"/>
  <c r="AL19" i="26"/>
  <c r="AK19" i="26"/>
  <c r="AJ19" i="26"/>
  <c r="AI19" i="26"/>
  <c r="AH19" i="26"/>
  <c r="AG19" i="26"/>
  <c r="AF19" i="26"/>
  <c r="AE19" i="26"/>
  <c r="AD19" i="26"/>
  <c r="AC19" i="26"/>
  <c r="AB19" i="26"/>
  <c r="AA19" i="26"/>
  <c r="Z19" i="26"/>
  <c r="Y19" i="26"/>
  <c r="R19" i="26"/>
  <c r="O19" i="26"/>
  <c r="N19" i="26"/>
  <c r="M19" i="26"/>
  <c r="L19" i="26"/>
  <c r="K19" i="26"/>
  <c r="J19" i="26"/>
  <c r="G19" i="26"/>
  <c r="F19" i="26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R17" i="25"/>
  <c r="O17" i="25"/>
  <c r="N17" i="25"/>
  <c r="M17" i="25"/>
  <c r="L17" i="25"/>
  <c r="K17" i="25"/>
  <c r="J17" i="25"/>
  <c r="G17" i="25"/>
  <c r="F17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R16" i="25"/>
  <c r="O16" i="25"/>
  <c r="N16" i="25"/>
  <c r="M16" i="25"/>
  <c r="L16" i="25"/>
  <c r="K16" i="25"/>
  <c r="J16" i="25"/>
  <c r="G16" i="25"/>
  <c r="F16" i="25"/>
  <c r="AN12" i="24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Z12" i="24"/>
  <c r="Y12" i="24"/>
  <c r="R12" i="24"/>
  <c r="O12" i="24"/>
  <c r="N12" i="24"/>
  <c r="M12" i="24"/>
  <c r="L12" i="24"/>
  <c r="K12" i="24"/>
  <c r="J12" i="24"/>
  <c r="G12" i="24"/>
  <c r="F12" i="24"/>
  <c r="AN11" i="24"/>
  <c r="AM11" i="24"/>
  <c r="AL11" i="24"/>
  <c r="AK11" i="24"/>
  <c r="AJ11" i="24"/>
  <c r="AI11" i="24"/>
  <c r="AH11" i="24"/>
  <c r="AG11" i="24"/>
  <c r="AF11" i="24"/>
  <c r="AE11" i="24"/>
  <c r="AD11" i="24"/>
  <c r="AC11" i="24"/>
  <c r="AB11" i="24"/>
  <c r="AA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AN10" i="24"/>
  <c r="AM10" i="24"/>
  <c r="AL10" i="24"/>
  <c r="AK10" i="24"/>
  <c r="AJ10" i="24"/>
  <c r="AI10" i="24"/>
  <c r="AH10" i="24"/>
  <c r="AG10" i="24"/>
  <c r="AF10" i="24"/>
  <c r="AE10" i="24"/>
  <c r="AD10" i="24"/>
  <c r="AC10" i="24"/>
  <c r="AB10" i="24"/>
  <c r="AA10" i="24"/>
  <c r="R10" i="24"/>
  <c r="O10" i="24"/>
  <c r="N10" i="24"/>
  <c r="M10" i="24"/>
  <c r="L10" i="24"/>
  <c r="K10" i="24"/>
  <c r="J10" i="24"/>
  <c r="G10" i="24"/>
  <c r="F10" i="24"/>
  <c r="AN13" i="24"/>
  <c r="AM13" i="24"/>
  <c r="AL13" i="24"/>
  <c r="AK13" i="24"/>
  <c r="AJ13" i="24"/>
  <c r="AI13" i="24"/>
  <c r="AH13" i="24"/>
  <c r="AG13" i="24"/>
  <c r="AF13" i="24"/>
  <c r="AE13" i="24"/>
  <c r="AD13" i="24"/>
  <c r="AC13" i="24"/>
  <c r="AB13" i="24"/>
  <c r="AA13" i="24"/>
  <c r="Z13" i="24"/>
  <c r="Y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R12" i="23"/>
  <c r="O12" i="23"/>
  <c r="N12" i="23"/>
  <c r="M12" i="23"/>
  <c r="L12" i="23"/>
  <c r="K12" i="23"/>
  <c r="J12" i="23"/>
  <c r="G12" i="23"/>
  <c r="F12" i="23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R19" i="15"/>
  <c r="O19" i="15"/>
  <c r="N19" i="15"/>
  <c r="M19" i="15"/>
  <c r="L19" i="15"/>
  <c r="K19" i="15"/>
  <c r="J19" i="15"/>
  <c r="G19" i="15"/>
  <c r="F19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Q11" i="35"/>
  <c r="P11" i="35"/>
  <c r="I11" i="35"/>
  <c r="H11" i="35"/>
  <c r="F11" i="18"/>
  <c r="AN10" i="18"/>
  <c r="AM10" i="18"/>
  <c r="AL10" i="18"/>
  <c r="AK10" i="18"/>
  <c r="AJ10" i="18"/>
  <c r="AI10" i="18"/>
  <c r="AH10" i="18"/>
  <c r="AG10" i="18"/>
  <c r="AF10" i="18"/>
  <c r="AE10" i="18"/>
  <c r="AD10" i="18"/>
  <c r="AC10" i="18"/>
  <c r="AB10" i="18"/>
  <c r="AA10" i="18"/>
  <c r="Z10" i="18"/>
  <c r="Y10" i="18"/>
  <c r="R10" i="18"/>
  <c r="O10" i="18"/>
  <c r="N10" i="18"/>
  <c r="M10" i="18"/>
  <c r="L10" i="18"/>
  <c r="K10" i="18"/>
  <c r="J10" i="18"/>
  <c r="G10" i="18"/>
  <c r="F10" i="18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R15" i="17"/>
  <c r="O15" i="17"/>
  <c r="N15" i="17"/>
  <c r="M15" i="17"/>
  <c r="L15" i="17"/>
  <c r="K15" i="17"/>
  <c r="J15" i="17"/>
  <c r="G15" i="17"/>
  <c r="F15" i="17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R16" i="16"/>
  <c r="O16" i="16"/>
  <c r="N16" i="16"/>
  <c r="M16" i="16"/>
  <c r="L16" i="16"/>
  <c r="K16" i="16"/>
  <c r="J16" i="16"/>
  <c r="G16" i="16"/>
  <c r="F16" i="16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R16" i="20"/>
  <c r="O16" i="20"/>
  <c r="N16" i="20"/>
  <c r="M16" i="20"/>
  <c r="L16" i="20"/>
  <c r="K16" i="20"/>
  <c r="J16" i="20"/>
  <c r="G16" i="20"/>
  <c r="F16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R15" i="20"/>
  <c r="O15" i="20"/>
  <c r="N15" i="20"/>
  <c r="M15" i="20"/>
  <c r="L15" i="20"/>
  <c r="K15" i="20"/>
  <c r="J15" i="20"/>
  <c r="G15" i="20"/>
  <c r="F15" i="20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R15" i="13"/>
  <c r="O15" i="13"/>
  <c r="N15" i="13"/>
  <c r="M15" i="13"/>
  <c r="L15" i="13"/>
  <c r="K15" i="13"/>
  <c r="J15" i="13"/>
  <c r="G15" i="13"/>
  <c r="F15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R16" i="13"/>
  <c r="O16" i="13"/>
  <c r="N16" i="13"/>
  <c r="M16" i="13"/>
  <c r="L16" i="13"/>
  <c r="K16" i="13"/>
  <c r="J16" i="13"/>
  <c r="G16" i="13"/>
  <c r="F16" i="13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R11" i="12"/>
  <c r="O11" i="12"/>
  <c r="N11" i="12"/>
  <c r="M11" i="12"/>
  <c r="L11" i="12"/>
  <c r="K11" i="12"/>
  <c r="J11" i="12"/>
  <c r="G11" i="12"/>
  <c r="F11" i="12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AN17" i="11"/>
  <c r="AM17" i="11"/>
  <c r="AL17" i="11"/>
  <c r="AK17" i="11"/>
  <c r="AJ17" i="11"/>
  <c r="AI17" i="11"/>
  <c r="AH17" i="11"/>
  <c r="AG17" i="11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R18" i="10"/>
  <c r="O18" i="10"/>
  <c r="N18" i="10"/>
  <c r="M18" i="10"/>
  <c r="L18" i="10"/>
  <c r="K18" i="10"/>
  <c r="J18" i="10"/>
  <c r="G18" i="10"/>
  <c r="F18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R17" i="10"/>
  <c r="Q17" i="10"/>
  <c r="P17" i="10"/>
  <c r="O17" i="10"/>
  <c r="N17" i="10"/>
  <c r="M17" i="10"/>
  <c r="L17" i="10"/>
  <c r="K17" i="10"/>
  <c r="J17" i="10"/>
  <c r="H17" i="10"/>
  <c r="G17" i="10"/>
  <c r="F17" i="10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R17" i="9"/>
  <c r="O17" i="9"/>
  <c r="N17" i="9"/>
  <c r="M17" i="9"/>
  <c r="L17" i="9"/>
  <c r="K17" i="9"/>
  <c r="J17" i="9"/>
  <c r="G17" i="9"/>
  <c r="F17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R15" i="9"/>
  <c r="O15" i="9"/>
  <c r="N15" i="9"/>
  <c r="M15" i="9"/>
  <c r="L15" i="9"/>
  <c r="K15" i="9"/>
  <c r="J15" i="9"/>
  <c r="G15" i="9"/>
  <c r="F15" i="9"/>
  <c r="O8" i="32"/>
  <c r="P19" i="32"/>
  <c r="O6" i="32"/>
  <c r="P21" i="32"/>
  <c r="P17" i="32"/>
  <c r="Q17" i="32" s="1"/>
  <c r="P10" i="32"/>
  <c r="O7" i="32"/>
  <c r="O5" i="32"/>
  <c r="O9" i="32"/>
  <c r="N10" i="32"/>
  <c r="M10" i="32"/>
  <c r="L10" i="32"/>
  <c r="K10" i="32"/>
  <c r="J10" i="32"/>
  <c r="I10" i="32"/>
  <c r="O4" i="32"/>
  <c r="K22" i="32"/>
  <c r="P16" i="32"/>
  <c r="P18" i="32"/>
  <c r="P20" i="32"/>
  <c r="J22" i="32"/>
  <c r="O22" i="32"/>
  <c r="N22" i="32"/>
  <c r="M22" i="32"/>
  <c r="L22" i="32"/>
  <c r="F3" i="32"/>
  <c r="F7" i="32"/>
  <c r="F6" i="32"/>
  <c r="P4" i="31"/>
  <c r="P3" i="31"/>
  <c r="P7" i="31"/>
  <c r="P2" i="31"/>
  <c r="P5" i="31"/>
  <c r="P6" i="31"/>
  <c r="M8" i="31"/>
  <c r="K8" i="31"/>
  <c r="G8" i="31"/>
  <c r="F8" i="31"/>
  <c r="E8" i="31"/>
  <c r="D8" i="31"/>
  <c r="L8" i="31"/>
  <c r="O8" i="31"/>
  <c r="N8" i="31"/>
  <c r="I8" i="31"/>
  <c r="H8" i="31"/>
  <c r="D9" i="32"/>
  <c r="F8" i="32"/>
  <c r="B9" i="32"/>
  <c r="J7" i="31"/>
  <c r="J5" i="31"/>
  <c r="J3" i="31"/>
  <c r="J2" i="31"/>
  <c r="J4" i="31"/>
  <c r="J6" i="31"/>
  <c r="R7" i="32" l="1"/>
  <c r="Q7" i="32"/>
  <c r="R6" i="32"/>
  <c r="Q6" i="32"/>
  <c r="R4" i="32"/>
  <c r="Q4" i="32"/>
  <c r="Q20" i="32"/>
  <c r="R20" i="32"/>
  <c r="Q16" i="32"/>
  <c r="R16" i="32"/>
  <c r="R19" i="32"/>
  <c r="Q19" i="32"/>
  <c r="Q9" i="32"/>
  <c r="R9" i="32"/>
  <c r="R17" i="32"/>
  <c r="O10" i="32"/>
  <c r="Q10" i="32" s="1"/>
  <c r="P22" i="32"/>
  <c r="Q22" i="32" s="1"/>
  <c r="P8" i="31"/>
  <c r="J8" i="31"/>
  <c r="R10" i="32" l="1"/>
  <c r="R22" i="32"/>
</calcChain>
</file>

<file path=xl/sharedStrings.xml><?xml version="1.0" encoding="utf-8"?>
<sst xmlns="http://schemas.openxmlformats.org/spreadsheetml/2006/main" count="5758" uniqueCount="918">
  <si>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</si>
  <si>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</si>
  <si>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</si>
  <si>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</si>
  <si>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</si>
  <si>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</si>
  <si>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</si>
  <si>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</si>
  <si>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</si>
  <si>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</si>
  <si>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</si>
  <si>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</si>
  <si>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</si>
  <si>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</si>
  <si>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</si>
  <si>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</si>
  <si>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</si>
  <si>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</si>
  <si>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</si>
  <si>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</si>
  <si>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</si>
  <si>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</si>
  <si>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</si>
  <si>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</si>
  <si>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</si>
  <si>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</si>
  <si>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</si>
  <si>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</si>
  <si>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</si>
  <si>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</si>
  <si>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</si>
  <si>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</si>
  <si>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Wales</t>
  </si>
  <si>
    <t>Italy</t>
  </si>
  <si>
    <t>Romania</t>
  </si>
  <si>
    <t>France</t>
  </si>
  <si>
    <t>Scotland</t>
  </si>
  <si>
    <t>Japan</t>
  </si>
  <si>
    <t>Argentina</t>
  </si>
  <si>
    <t>Georgia</t>
  </si>
  <si>
    <t>Ireland</t>
  </si>
  <si>
    <t>Canada</t>
  </si>
  <si>
    <t>Gd</t>
  </si>
  <si>
    <t>Away</t>
  </si>
  <si>
    <t>Neutral Ground</t>
  </si>
  <si>
    <t>Home</t>
  </si>
  <si>
    <t>INT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</si>
  <si>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</si>
  <si>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</si>
  <si>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</si>
  <si>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</si>
  <si>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</si>
  <si>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</si>
  <si>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</si>
  <si>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</si>
  <si>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</si>
  <si>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</si>
  <si>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</si>
  <si>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</si>
  <si>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</si>
  <si>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</si>
  <si>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CC</t>
  </si>
  <si>
    <t>USA</t>
  </si>
  <si>
    <t>Akl = Eden Park, Auckland; Wl = Westpac Stadium, Wellington</t>
  </si>
  <si>
    <t>HOME</t>
  </si>
  <si>
    <t>AWAY</t>
  </si>
  <si>
    <t>NEUTRAL</t>
  </si>
  <si>
    <t>GSB</t>
  </si>
  <si>
    <t>TB = Try Bonus Points; LB = Losing Bonus Points; GSB = Grand Slam Bonus Points</t>
  </si>
  <si>
    <t>Tw = Twickenham Stadium, London; Car = Principality Stadium, Cardiff</t>
  </si>
  <si>
    <t>HC</t>
  </si>
  <si>
    <t>BT Murrayfield</t>
  </si>
  <si>
    <t>Twickenham</t>
  </si>
  <si>
    <t>Stadio Olimpico</t>
  </si>
  <si>
    <t>Principality Stadium</t>
  </si>
  <si>
    <t>Stade de France</t>
  </si>
  <si>
    <t xml:space="preserve">BT Murrayfield </t>
  </si>
  <si>
    <t>Aviva Stadium</t>
  </si>
  <si>
    <t> 10</t>
  </si>
  <si>
    <t> 9</t>
  </si>
  <si>
    <t> 27</t>
  </si>
  <si>
    <t> 23</t>
  </si>
  <si>
    <t> 40</t>
  </si>
  <si>
    <t>19 </t>
  </si>
  <si>
    <t>10 </t>
  </si>
  <si>
    <t>20 </t>
  </si>
  <si>
    <t>36 </t>
  </si>
  <si>
    <t>21 </t>
  </si>
  <si>
    <t>58 </t>
  </si>
  <si>
    <t>15 </t>
  </si>
  <si>
    <t>25 </t>
  </si>
  <si>
    <t>29 </t>
  </si>
  <si>
    <t>18 </t>
  </si>
  <si>
    <t> 67</t>
  </si>
  <si>
    <t>14 </t>
  </si>
  <si>
    <t> 35</t>
  </si>
  <si>
    <t>Millennium Stadium</t>
  </si>
  <si>
    <t>Points Scored</t>
  </si>
  <si>
    <t>Minutes S/handed</t>
  </si>
  <si>
    <t>Opponent</t>
  </si>
  <si>
    <t>Ave per 10 mins</t>
  </si>
  <si>
    <t>14 men</t>
  </si>
  <si>
    <t>13 men</t>
  </si>
  <si>
    <t>12 men</t>
  </si>
  <si>
    <t>11 men</t>
  </si>
  <si>
    <t>Total</t>
  </si>
  <si>
    <t>Also S/H</t>
  </si>
  <si>
    <t>POWERPLAYS (periods when teams are playing against short-handed opposition only)</t>
  </si>
  <si>
    <t>15 v 14</t>
  </si>
  <si>
    <t>15 v 13</t>
  </si>
  <si>
    <t>Germany</t>
  </si>
  <si>
    <t>Belgium</t>
  </si>
  <si>
    <t>Spain</t>
  </si>
  <si>
    <t>Russia</t>
  </si>
  <si>
    <t>AC</t>
  </si>
  <si>
    <t>Uruguay</t>
  </si>
  <si>
    <t>Chile</t>
  </si>
  <si>
    <t>Brazil</t>
  </si>
  <si>
    <t>na</t>
  </si>
  <si>
    <t>RC</t>
  </si>
  <si>
    <t>BC</t>
  </si>
  <si>
    <t>Ken = Fifth Third Bank Stadium, Kennesaw; Ssv = Estadio 23 de Agosto, San Salvador de Jujuy</t>
  </si>
  <si>
    <t>WCQ</t>
  </si>
  <si>
    <t>Sjn = Estadio Bicentenario, San Juan; Sfe = Estadio Lopez, Santa Fe</t>
  </si>
  <si>
    <t>Sy = ANZ Stadium, Sydney; Dn = Forsyth Barr Stadium, Dunedin</t>
  </si>
  <si>
    <t>Ml = AAMI Park, Melbourne; Syd = Allianz Stadium, Sydney; Bsb = Suncorp Stadium, Brisbane</t>
  </si>
  <si>
    <t>Car = Principality Stadium, Cardiff; Tw = Twickenham Stadium, London</t>
  </si>
  <si>
    <t>Nku = Teufaiva Stadium, Nuku'alofa; Ap = Apia Park, Apia</t>
  </si>
  <si>
    <t>Mfl = BT Murrayfield, Edinburgh; Prs = Stade de France, Paris</t>
  </si>
  <si>
    <t>Jbg = Emirates Airline Park, Johannesburg; PE = Nelson Mandela Stadium, Port Elizabeth</t>
  </si>
  <si>
    <t>Six Nations</t>
  </si>
  <si>
    <t>Rome</t>
  </si>
  <si>
    <t>Vancouver</t>
  </si>
  <si>
    <t>Santiago</t>
  </si>
  <si>
    <t>Montevideo</t>
  </si>
  <si>
    <t>Switzerland</t>
  </si>
  <si>
    <t>2019 Rugby World Cup Qualifier</t>
  </si>
  <si>
    <t>AGC</t>
  </si>
  <si>
    <t>ALL TESTS</t>
  </si>
  <si>
    <t>RUGBY CHAMPS</t>
  </si>
  <si>
    <t>END YEAR TESTS</t>
  </si>
  <si>
    <t>MID YEAR TESTS</t>
  </si>
  <si>
    <t>AMERICAS CHAMPS</t>
  </si>
  <si>
    <t>WORLD CUP QUAL</t>
  </si>
  <si>
    <t>SIX NATIONS</t>
  </si>
  <si>
    <t>PACIFIC NATIONS</t>
  </si>
  <si>
    <t>RUGBY EUROPE</t>
  </si>
  <si>
    <t>REC</t>
  </si>
  <si>
    <t>AFRICA GOLD CUP</t>
  </si>
  <si>
    <t>Tbl = Dinamo Arena, Tbilisi; Mad = Estadio Nacional Universidad Complutense, Madrid</t>
  </si>
  <si>
    <t>Orange Velodrome</t>
  </si>
  <si>
    <t>ARGENTINA IN 2018</t>
  </si>
  <si>
    <t>AUSTRALIA IN 2018</t>
  </si>
  <si>
    <t>CANADA IN 2018</t>
  </si>
  <si>
    <t>ENGLAND IN 2018</t>
  </si>
  <si>
    <t>FIJI IN 2018</t>
  </si>
  <si>
    <t>FRANCE IN 2018</t>
  </si>
  <si>
    <t>GEORGIA IN 2018</t>
  </si>
  <si>
    <t>IRELAND IN 2018</t>
  </si>
  <si>
    <t>ITALY IN 2018</t>
  </si>
  <si>
    <t>JAPAN IN 2018</t>
  </si>
  <si>
    <t>NAMIBIA IN 2018</t>
  </si>
  <si>
    <t>NEW ZEALAND IN 2018</t>
  </si>
  <si>
    <t>ROMANIA IN 2018</t>
  </si>
  <si>
    <t>SAMOA IN 2018</t>
  </si>
  <si>
    <t>SCOTLAND IN 2018</t>
  </si>
  <si>
    <t>SOUTH AFRICA IN 2018</t>
  </si>
  <si>
    <t>TONGA IN 2018</t>
  </si>
  <si>
    <t>USA IN 2018</t>
  </si>
  <si>
    <t>URUGUAY IN 2018</t>
  </si>
  <si>
    <t>WALES IN 2018</t>
  </si>
  <si>
    <t>Vbc</t>
  </si>
  <si>
    <t>Car</t>
  </si>
  <si>
    <t>Prs</t>
  </si>
  <si>
    <t>Rm</t>
  </si>
  <si>
    <t>Tw = Twickenham Stadium, London; Rm = Stadio Olimpico, Rome</t>
  </si>
  <si>
    <t>Dbl</t>
  </si>
  <si>
    <t>Tw</t>
  </si>
  <si>
    <t>Mfl</t>
  </si>
  <si>
    <t>Mar</t>
  </si>
  <si>
    <t>Rm = Stadio Olimpico, Rome; Dbl = Aviva Stadium, Dublin</t>
  </si>
  <si>
    <t>Mfl = BT Murrayfield, Edinburgh; Dbl = Aviva Stadium, Dublin</t>
  </si>
  <si>
    <t>Mar = Orange Velodrome, Marseille; Car = Principality Stadium, Cardiff</t>
  </si>
  <si>
    <t>Bsb</t>
  </si>
  <si>
    <t>Ota</t>
  </si>
  <si>
    <t>Ota = Big Dome, Oita; Tko = Prince Chichibu Memorial Stadium, Tokyo</t>
  </si>
  <si>
    <t>Akl</t>
  </si>
  <si>
    <t>N Zealand</t>
  </si>
  <si>
    <t>Jbg</t>
  </si>
  <si>
    <t>S Africa</t>
  </si>
  <si>
    <t>Ml</t>
  </si>
  <si>
    <t>Prs = Stade de France, Paris; Dbl = Aviva Stadium, Dublin</t>
  </si>
  <si>
    <t>Kbe</t>
  </si>
  <si>
    <t>Wl</t>
  </si>
  <si>
    <t>Blo</t>
  </si>
  <si>
    <t>Jbg = Emirates Airline Park, Johannesburg; Blo = Toyota Stadium, Bloemfontein</t>
  </si>
  <si>
    <t>Syd</t>
  </si>
  <si>
    <t>Bsb = Suncorp Stadium, Brisbane; Ml = AAMI Park, Melbourne; Syd = Allianz Stadium, Sydney</t>
  </si>
  <si>
    <t>Toy</t>
  </si>
  <si>
    <t>Kbe = Noevir Stadium, Kobe; Toy = Toyota Stadium, Toyota</t>
  </si>
  <si>
    <t>Dn</t>
  </si>
  <si>
    <t>Ctn</t>
  </si>
  <si>
    <t>Ctn = Newlands, Cape Town</t>
  </si>
  <si>
    <t>17-21</t>
  </si>
  <si>
    <t>Andrew Brace (Ire)</t>
  </si>
  <si>
    <t>Kurt Weaver (Usa)</t>
  </si>
  <si>
    <t>Derek Summers (Usa)</t>
  </si>
  <si>
    <t>Marc Nelson (Usa)</t>
  </si>
  <si>
    <t>21-17</t>
  </si>
  <si>
    <t>WORLD CUP QUALS</t>
  </si>
  <si>
    <t>Sjn</t>
  </si>
  <si>
    <t>Sfe</t>
  </si>
  <si>
    <t>14-0</t>
  </si>
  <si>
    <t>Pascal Gauzere (Fra)</t>
  </si>
  <si>
    <t>David Grashoff (Eng)</t>
  </si>
  <si>
    <t>Romain Poite (Fra)</t>
  </si>
  <si>
    <t>Matthew Carley (Eng)</t>
  </si>
  <si>
    <t>0-14</t>
  </si>
  <si>
    <t>2019 Rugby World Cup Qualifier / Americas Rugby Championship</t>
  </si>
  <si>
    <t>Ivory Coast</t>
  </si>
  <si>
    <t>Ivory Coast tour</t>
  </si>
  <si>
    <t>Chens-sur-Leman</t>
  </si>
  <si>
    <t>3-9</t>
  </si>
  <si>
    <t>Nigel Owens (Wal)</t>
  </si>
  <si>
    <t>Rowan Kitt (Eng)</t>
  </si>
  <si>
    <t>Wayne Barnes (Eng)</t>
  </si>
  <si>
    <t>Paul Williams (Nzl)</t>
  </si>
  <si>
    <t>9-3</t>
  </si>
  <si>
    <t>Mv</t>
  </si>
  <si>
    <t>10-18</t>
  </si>
  <si>
    <t>Luke Pearce (Eng)</t>
  </si>
  <si>
    <t>Federico Anselmi (Arg)</t>
  </si>
  <si>
    <t>Pablo de Luca (Arg)</t>
  </si>
  <si>
    <t>18-10</t>
  </si>
  <si>
    <t>10-17</t>
  </si>
  <si>
    <t>Mathieu Raynal (Fra)</t>
  </si>
  <si>
    <t>(Uru)</t>
  </si>
  <si>
    <t>Glenn Newman (Nzl)</t>
  </si>
  <si>
    <t>Jerome Garces (Fra)</t>
  </si>
  <si>
    <t>Nic Berry (Aus)</t>
  </si>
  <si>
    <t>17-10</t>
  </si>
  <si>
    <t>After Round 1 (Feb 4 Evening - Feb 10 Morning)</t>
  </si>
  <si>
    <t>Aji = Ajinomoto Stadium, Tokyo; Nan = U Arena, Nanterre</t>
  </si>
  <si>
    <t>Res</t>
  </si>
  <si>
    <t>Kut</t>
  </si>
  <si>
    <t>Cluj</t>
  </si>
  <si>
    <t>Off</t>
  </si>
  <si>
    <t>Mad</t>
  </si>
  <si>
    <t>Tbs</t>
  </si>
  <si>
    <t>Kra</t>
  </si>
  <si>
    <t>Kut = AIA Arena, Kutaisi; Hessen Stadion, Offenbach; Kra = Kuban Stadium, Krasnodar</t>
  </si>
  <si>
    <t>Cluj = Cluj Arena, Cluj; Buc = Arcul de Triumf, Bucharest; Buz = Stadionul Municipal, Buzau</t>
  </si>
  <si>
    <t>Buz</t>
  </si>
  <si>
    <t>Tbl</t>
  </si>
  <si>
    <t>Mad = Estadio Nacional Complutense, Madrid; Tbl = Dinamo Arena, Tbilisi</t>
  </si>
  <si>
    <t>Cho = Ajinimoto Stadium, Chofu</t>
  </si>
  <si>
    <t>Cho</t>
  </si>
  <si>
    <t>Yok</t>
  </si>
  <si>
    <t>Yok = International Stadium, Yokohama; Cho = Ajinimoto Stadium, Chofu</t>
  </si>
  <si>
    <t>Vbc = BC Place, Vancouver; Pac = Estadio Municipal Paulo Machado de Carvalho, Sao Paulo</t>
  </si>
  <si>
    <t>Pac</t>
  </si>
  <si>
    <t>N.b. Game on 27 Jan doubled as an Americas Championship fixture</t>
  </si>
  <si>
    <t>3-18</t>
  </si>
  <si>
    <t>Xavier Vouga (Bra)</t>
  </si>
  <si>
    <t>Murilo Bragotto (Bra)</t>
  </si>
  <si>
    <t>Caua Ricardo (Bra)</t>
  </si>
  <si>
    <t>28-0</t>
  </si>
  <si>
    <t>Marius Mitrea (Ita)</t>
  </si>
  <si>
    <t>n/a</t>
  </si>
  <si>
    <t>Matteo Liperini (Ita)</t>
  </si>
  <si>
    <t>Simone Boaretto (Ita)</t>
  </si>
  <si>
    <t>Buc</t>
  </si>
  <si>
    <t>31-6</t>
  </si>
  <si>
    <t>Max Burlet (Bel)</t>
  </si>
  <si>
    <t>John Catteau (Bel)</t>
  </si>
  <si>
    <t>Kevin Sulejmani (Bel)</t>
  </si>
  <si>
    <t>0-28</t>
  </si>
  <si>
    <t>Americas Rugby Championship</t>
  </si>
  <si>
    <t>Pacaembu</t>
  </si>
  <si>
    <t>Six Nations B</t>
  </si>
  <si>
    <t>Kutaisi</t>
  </si>
  <si>
    <t>2019 Rugby World Cup Qualifier / Six Nations B</t>
  </si>
  <si>
    <t>Bucharest</t>
  </si>
  <si>
    <t>Krasnodar</t>
  </si>
  <si>
    <t>Lansdowne Road</t>
  </si>
  <si>
    <t>Portugal</t>
  </si>
  <si>
    <t>Netherlands</t>
  </si>
  <si>
    <t>FIRA Championship D1</t>
  </si>
  <si>
    <t>Lisbon</t>
  </si>
  <si>
    <t>Sacramento</t>
  </si>
  <si>
    <t>Six Nations / Auld Alliance Trophy</t>
  </si>
  <si>
    <t>Murrayfield</t>
  </si>
  <si>
    <t>12-3</t>
  </si>
  <si>
    <t>George Clancy (Ire)</t>
  </si>
  <si>
    <t>3-12</t>
  </si>
  <si>
    <t>Sac</t>
  </si>
  <si>
    <t>Vbc = BC Place, Vancouver; Sac = Papa Murphy's Park, Sacramento</t>
  </si>
  <si>
    <t>14-7</t>
  </si>
  <si>
    <t>Francisco Gonzalez (Uru)</t>
  </si>
  <si>
    <t>Phil Akroyd (Usa)</t>
  </si>
  <si>
    <t>7-14</t>
  </si>
  <si>
    <t>14-20</t>
  </si>
  <si>
    <t>John Lacey (Ire)</t>
  </si>
  <si>
    <t>20-14</t>
  </si>
  <si>
    <t>↑1</t>
  </si>
  <si>
    <t>↓1</t>
  </si>
  <si>
    <t>↑2</t>
  </si>
  <si>
    <t>After Round 2 (Feb 11 Evening - Feb 23 Afternoon)</t>
  </si>
  <si>
    <t>Ws</t>
  </si>
  <si>
    <t>Dbl = Aviva Stadium, Dublin; Ws = RFK Stadium, Washington DC</t>
  </si>
  <si>
    <t>Ws = RFK Stadium, Washington DC; Ptr = Loftus Versfeld, Pretoria; Db = Kings Park, Durban</t>
  </si>
  <si>
    <t>19-0</t>
  </si>
  <si>
    <t>Craig Evans (Wal)</t>
  </si>
  <si>
    <t>Mike English (Wal)</t>
  </si>
  <si>
    <t>Deiw Phillips (Wal)</t>
  </si>
  <si>
    <t>Ful</t>
  </si>
  <si>
    <t>Lan</t>
  </si>
  <si>
    <t>Mv = Estadio Charrua, Montevideo; Lan = Westhills Stadium, Langford</t>
  </si>
  <si>
    <t>26-0</t>
  </si>
  <si>
    <t>(Can)</t>
  </si>
  <si>
    <t>Harry Mason (Can)</t>
  </si>
  <si>
    <t>Robin Kaluzniak (Can)</t>
  </si>
  <si>
    <t>Sac = Papa Murphy's Park, Sacramento; Ful = Tital Stadium, Fullerton</t>
  </si>
  <si>
    <t>10-3</t>
  </si>
  <si>
    <t>Chris Assmuss (Can)</t>
  </si>
  <si>
    <t>(Usa)</t>
  </si>
  <si>
    <t>Nick Ricono (Usa)</t>
  </si>
  <si>
    <t>Steve Gore (Usa)</t>
  </si>
  <si>
    <t>13-3</t>
  </si>
  <si>
    <t>Thomas Charabas (Fra)</t>
  </si>
  <si>
    <t>Vivien Praderie (Fra)</t>
  </si>
  <si>
    <t>Cyrille La Gall (Fra)</t>
  </si>
  <si>
    <t>11-7</t>
  </si>
  <si>
    <t>7-11</t>
  </si>
  <si>
    <t>Penalty Tries: v Fra (A) 23 Feb</t>
  </si>
  <si>
    <t>15-13</t>
  </si>
  <si>
    <t>Glen Jackson (Nzl)</t>
  </si>
  <si>
    <t>13-15</t>
  </si>
  <si>
    <t>22-6</t>
  </si>
  <si>
    <t>Simon McDowell (Ire)</t>
  </si>
  <si>
    <t>6-22</t>
  </si>
  <si>
    <t>After Round 3 (Feb 24 Evening - Mar 10 Morning)</t>
  </si>
  <si>
    <t>San</t>
  </si>
  <si>
    <t>Mv = Estadio Charrua, Montevideo; San = Estadio Municipal de La Pintana, Santiago</t>
  </si>
  <si>
    <t>27-8</t>
  </si>
  <si>
    <t>Henrique Platais (Bra)</t>
  </si>
  <si>
    <t>(Chl)</t>
  </si>
  <si>
    <t>Sao</t>
  </si>
  <si>
    <t>26-10</t>
  </si>
  <si>
    <t>(Bra)</t>
  </si>
  <si>
    <t>Ian Davies (Wal)</t>
  </si>
  <si>
    <t>Elgan Williams (Wal)</t>
  </si>
  <si>
    <t>10-8</t>
  </si>
  <si>
    <t>Alexandre Ruiz (Fra)</t>
  </si>
  <si>
    <t>Luc Ramos (Fra)</t>
  </si>
  <si>
    <t>Pierre-Baptistle Nuchy (Fra)</t>
  </si>
  <si>
    <t>Simon Mills (Wal)</t>
  </si>
  <si>
    <t>0-40</t>
  </si>
  <si>
    <t>Sao = Estadio Martins Pereira, Sao Jose dos Campos; Mv = Estadio Charrua, Montevideo</t>
  </si>
  <si>
    <t>Ser</t>
  </si>
  <si>
    <t>22-3</t>
  </si>
  <si>
    <t>Pablo De Luca (Arg)</t>
  </si>
  <si>
    <t>Ignacio Calle (Chl)</t>
  </si>
  <si>
    <t>Patricio Jara (Chl)</t>
  </si>
  <si>
    <t xml:space="preserve"> (Chl)</t>
  </si>
  <si>
    <t>Offenbach</t>
  </si>
  <si>
    <t>Fullerton</t>
  </si>
  <si>
    <t>Madrid</t>
  </si>
  <si>
    <t>Six Nations / Trophee Garibaldi</t>
  </si>
  <si>
    <t>Marseille</t>
  </si>
  <si>
    <t>Gibraltar</t>
  </si>
  <si>
    <t>Hungary</t>
  </si>
  <si>
    <t>Hungary tour</t>
  </si>
  <si>
    <t>Setubal</t>
  </si>
  <si>
    <t>Six Nations / Calcutta Cup</t>
  </si>
  <si>
    <t>Sao Jose dos Campos</t>
  </si>
  <si>
    <t>Tbilisi</t>
  </si>
  <si>
    <t>Poland</t>
  </si>
  <si>
    <t>Amsterdam</t>
  </si>
  <si>
    <t>Brussels</t>
  </si>
  <si>
    <t>La Serena</t>
  </si>
  <si>
    <t>Penalty Tries: v Rus (H) 3 Mar, 3 v Bel (H) 10 Mar</t>
  </si>
  <si>
    <t>29-5</t>
  </si>
  <si>
    <t>Sam Grove-White (Sco)</t>
  </si>
  <si>
    <t>Keith Allen (Sco)</t>
  </si>
  <si>
    <t>Graeme Ormiston (Sco)</t>
  </si>
  <si>
    <t>7-9</t>
  </si>
  <si>
    <t>Anthony Woodthorpe (Eng)</t>
  </si>
  <si>
    <t>Michael Hudson (Eng)</t>
  </si>
  <si>
    <t>Alex Bryzgalin (Rus)</t>
  </si>
  <si>
    <t>14-3</t>
  </si>
  <si>
    <t>George Ayoub (Aus)</t>
  </si>
  <si>
    <t>Ben O'Keeffe (Nzl)</t>
  </si>
  <si>
    <t>3-14</t>
  </si>
  <si>
    <t>Penalty Tries: v Eng (H) 10 Mar</t>
  </si>
  <si>
    <t>9-9</t>
  </si>
  <si>
    <t>Jaco Peyper (Rsa)</t>
  </si>
  <si>
    <t>Ben Skeen (Nzl)</t>
  </si>
  <si>
    <t>Angus Gardner (Aus)</t>
  </si>
  <si>
    <t>Marius van der Westhuizen (Rsa)</t>
  </si>
  <si>
    <t>Underhill, Watson</t>
  </si>
  <si>
    <t>After Round 4 (Mar 11 Evening - Mar 17 Morning)</t>
  </si>
  <si>
    <t>↓2</t>
  </si>
  <si>
    <t>17-7</t>
  </si>
  <si>
    <t>Marius Jonker (Rsa)</t>
  </si>
  <si>
    <t>7-17</t>
  </si>
  <si>
    <t>Benvenuti, Bigi</t>
  </si>
  <si>
    <t>Williams L, Davies G</t>
  </si>
  <si>
    <t>Moldova</t>
  </si>
  <si>
    <t>Anenii-Noi</t>
  </si>
  <si>
    <t>Czech Rep</t>
  </si>
  <si>
    <t>Prague</t>
  </si>
  <si>
    <t>Six Nations / Centenary Quaich</t>
  </si>
  <si>
    <t>Buzau</t>
  </si>
  <si>
    <t>17-12</t>
  </si>
  <si>
    <t>Pacal Gauzere (Fra)</t>
  </si>
  <si>
    <t>12-17</t>
  </si>
  <si>
    <t>5-21</t>
  </si>
  <si>
    <t>21-5</t>
  </si>
  <si>
    <t>O'Mahony P</t>
  </si>
  <si>
    <t>14-10</t>
  </si>
  <si>
    <t>10-14</t>
  </si>
  <si>
    <t>at end of Championship</t>
  </si>
  <si>
    <t>10-6</t>
  </si>
  <si>
    <t>Ludovic Cayre (Fra)</t>
  </si>
  <si>
    <t>Nicolas Datas (Fra)</t>
  </si>
  <si>
    <t>Stephane Boyer (Fra)</t>
  </si>
  <si>
    <t>6-10</t>
  </si>
  <si>
    <t>Finland</t>
  </si>
  <si>
    <t>Finland tour</t>
  </si>
  <si>
    <t>Bosnia &amp; Her</t>
  </si>
  <si>
    <t>Andorra</t>
  </si>
  <si>
    <t>FIRA Championship D2</t>
  </si>
  <si>
    <t>Zenica</t>
  </si>
  <si>
    <t>Israel</t>
  </si>
  <si>
    <t>Malta</t>
  </si>
  <si>
    <t>Netanya</t>
  </si>
  <si>
    <t>Geneva</t>
  </si>
  <si>
    <t>Six Nations / Millennium Trophy</t>
  </si>
  <si>
    <t>Cologne</t>
  </si>
  <si>
    <t>Cyprus</t>
  </si>
  <si>
    <t>Slovenia</t>
  </si>
  <si>
    <t>Paphos</t>
  </si>
  <si>
    <t>Paola</t>
  </si>
  <si>
    <t>Austria</t>
  </si>
  <si>
    <t>Slovakia</t>
  </si>
  <si>
    <t>Vienna</t>
  </si>
  <si>
    <t>Lodz</t>
  </si>
  <si>
    <t>Ljubliana</t>
  </si>
  <si>
    <t>Curacao</t>
  </si>
  <si>
    <t>Dominican</t>
  </si>
  <si>
    <t>Rugby Americas North 2</t>
  </si>
  <si>
    <t>Kaya Mafalda Salsbach</t>
  </si>
  <si>
    <t>Montenegro</t>
  </si>
  <si>
    <t>Bulgaria</t>
  </si>
  <si>
    <t>FIRA Championship D3</t>
  </si>
  <si>
    <t>Niksic</t>
  </si>
  <si>
    <t>Luxembourg</t>
  </si>
  <si>
    <t>Luxembourg City</t>
  </si>
  <si>
    <t>Serbia &amp; Mon</t>
  </si>
  <si>
    <t>Piestany</t>
  </si>
  <si>
    <t>Lithuania</t>
  </si>
  <si>
    <t>Szazhalombatta</t>
  </si>
  <si>
    <t>Iran</t>
  </si>
  <si>
    <t>Qatar</t>
  </si>
  <si>
    <t>Asian - Division 3</t>
  </si>
  <si>
    <t>Beirut</t>
  </si>
  <si>
    <t>Lebanon</t>
  </si>
  <si>
    <t>Jordan</t>
  </si>
  <si>
    <t>Turkey</t>
  </si>
  <si>
    <t>Antalya</t>
  </si>
  <si>
    <t>Malaysia</t>
  </si>
  <si>
    <t>Korea</t>
  </si>
  <si>
    <t>2019 Rugby World Cup Qualifier / Asian - Top 3</t>
  </si>
  <si>
    <t>Kuala Lumpur</t>
  </si>
  <si>
    <t>Sweden</t>
  </si>
  <si>
    <t>Telsiu</t>
  </si>
  <si>
    <t>Makis</t>
  </si>
  <si>
    <t>Ukraine</t>
  </si>
  <si>
    <t>Lvov</t>
  </si>
  <si>
    <t>Denmark</t>
  </si>
  <si>
    <t>Estonia</t>
  </si>
  <si>
    <t>Odense</t>
  </si>
  <si>
    <t>Norway</t>
  </si>
  <si>
    <t>Croatia</t>
  </si>
  <si>
    <t>Zagreb</t>
  </si>
  <si>
    <t>Barbados</t>
  </si>
  <si>
    <t>Jamaica</t>
  </si>
  <si>
    <t>Rugby Americas North 1</t>
  </si>
  <si>
    <t>Bridgetown</t>
  </si>
  <si>
    <t>Hong Kong</t>
  </si>
  <si>
    <t>Sofia</t>
  </si>
  <si>
    <t>Latvia</t>
  </si>
  <si>
    <t>Riga</t>
  </si>
  <si>
    <t>Andorra la Vella</t>
  </si>
  <si>
    <t>South American 6 Nations</t>
  </si>
  <si>
    <t>Sao Paulo</t>
  </si>
  <si>
    <t>Brunei</t>
  </si>
  <si>
    <t>Guam</t>
  </si>
  <si>
    <t>Bandar Seri Begawan</t>
  </si>
  <si>
    <t>Ghana</t>
  </si>
  <si>
    <t>Rwanda</t>
  </si>
  <si>
    <t>-</t>
  </si>
  <si>
    <t>Accra</t>
  </si>
  <si>
    <t>Lesotho</t>
  </si>
  <si>
    <t>Mauritius</t>
  </si>
  <si>
    <t>China</t>
  </si>
  <si>
    <t>Guadaloupe</t>
  </si>
  <si>
    <t>Les Abymes</t>
  </si>
  <si>
    <t>Turk &amp; Caic</t>
  </si>
  <si>
    <t>B Virgin Is</t>
  </si>
  <si>
    <t>British Virgin Islands tour</t>
  </si>
  <si>
    <t>Providenciales</t>
  </si>
  <si>
    <t>Incheon</t>
  </si>
  <si>
    <t>Tartu</t>
  </si>
  <si>
    <t>Helsinki</t>
  </si>
  <si>
    <t>Enkoping</t>
  </si>
  <si>
    <t>Bermuda</t>
  </si>
  <si>
    <t>USA South Panthers</t>
  </si>
  <si>
    <t>Rugby Americas North</t>
  </si>
  <si>
    <t>Hamilton</t>
  </si>
  <si>
    <t>Paraguay</t>
  </si>
  <si>
    <t>Colombia</t>
  </si>
  <si>
    <t>Asuncion</t>
  </si>
  <si>
    <t>Ewarton</t>
  </si>
  <si>
    <t>Kyrgyzstan</t>
  </si>
  <si>
    <t>Pakistan</t>
  </si>
  <si>
    <t>Almaty</t>
  </si>
  <si>
    <t>Kazakhstan</t>
  </si>
  <si>
    <t>Mongolia</t>
  </si>
  <si>
    <t>Siauliai</t>
  </si>
  <si>
    <t>St Lucia</t>
  </si>
  <si>
    <t>St V&amp;G</t>
  </si>
  <si>
    <t>St Vincent and Grenadines tour</t>
  </si>
  <si>
    <t>Castries</t>
  </si>
  <si>
    <t>Trinidad &amp; T</t>
  </si>
  <si>
    <t>Port of Spain</t>
  </si>
  <si>
    <t>Thailand</t>
  </si>
  <si>
    <t>India</t>
  </si>
  <si>
    <t>Asian - Division 2</t>
  </si>
  <si>
    <t>Pattaya</t>
  </si>
  <si>
    <t>C Taipai</t>
  </si>
  <si>
    <t>Uganda</t>
  </si>
  <si>
    <t>Kenya</t>
  </si>
  <si>
    <t>Elgon Cup</t>
  </si>
  <si>
    <t>Kampala</t>
  </si>
  <si>
    <t>Frank Murphy (Ire)</t>
  </si>
  <si>
    <t>South Africa</t>
  </si>
  <si>
    <t>South Africa tour / Wales tour</t>
  </si>
  <si>
    <t>Washington DC</t>
  </si>
  <si>
    <t>Cco</t>
  </si>
  <si>
    <t>Ota = Big Dome, Oita; Kbe = Noevir Stadium, Kobe; Cco = Soldier Field, Chicago</t>
  </si>
  <si>
    <t>Cco = Soldier Field, Chicago</t>
  </si>
  <si>
    <t>Flo</t>
  </si>
  <si>
    <t>Flo = Stadio Artemio Franchi, Florence; Pda = Stadio Euganeo, Padua</t>
  </si>
  <si>
    <t>Pda</t>
  </si>
  <si>
    <t>Buc = Arcul de Triumf, Bucharest; Flo = Stadio Artemio Franchi, Florence</t>
  </si>
  <si>
    <t>Mfl = BT Murrayfield, Edinburgh; Pda = Stadio Euganeo, Padua</t>
  </si>
  <si>
    <t>Tonga</t>
  </si>
  <si>
    <t>Suv</t>
  </si>
  <si>
    <t>Suv = National Stadium, Suva; Tbl = Dinamo Arena, Tbilisi</t>
  </si>
  <si>
    <t>Brendon Pickerill (Nzl)</t>
  </si>
  <si>
    <t>Ian Smith (Aus)</t>
  </si>
  <si>
    <t>Graham Cooper (Aus)</t>
  </si>
  <si>
    <t>Cam Stone (Nzl)</t>
  </si>
  <si>
    <t>3-13</t>
  </si>
  <si>
    <t>PNC</t>
  </si>
  <si>
    <t>Samoa</t>
  </si>
  <si>
    <t>17-3</t>
  </si>
  <si>
    <t>Mike Fraser (Nzl)</t>
  </si>
  <si>
    <t>Jordan Way (Aus)</t>
  </si>
  <si>
    <t>3-17</t>
  </si>
  <si>
    <t>17-14</t>
  </si>
  <si>
    <t>Nick Briant (Nzl)</t>
  </si>
  <si>
    <t>14-17</t>
  </si>
  <si>
    <t>8-11</t>
  </si>
  <si>
    <t>11-8</t>
  </si>
  <si>
    <t>8-6</t>
  </si>
  <si>
    <t>6-8</t>
  </si>
  <si>
    <t>29-27</t>
  </si>
  <si>
    <t>27-29</t>
  </si>
  <si>
    <t>Mathieu Raynal (Rsa)</t>
  </si>
  <si>
    <t>Dnv</t>
  </si>
  <si>
    <t>34-13</t>
  </si>
  <si>
    <t>Frank Murphy (ire)</t>
  </si>
  <si>
    <t>Ben Whitehouse (Wal)</t>
  </si>
  <si>
    <t>Edm</t>
  </si>
  <si>
    <t>Ser = Estadio La Portada, La Serena; Edm = Commonwealth Stadium, Edmonton</t>
  </si>
  <si>
    <t>Penalty Tries: v Uru (Jan 27), v Sco (Jun 9)</t>
  </si>
  <si>
    <t>3-15</t>
  </si>
  <si>
    <t>Shuhei Kubo (Jpn)</t>
  </si>
  <si>
    <t>Dave Ardrey (Usa)</t>
  </si>
  <si>
    <t>15-3</t>
  </si>
  <si>
    <t>Rm = Stadio Olim[pico, Rome; Edm = Commonwealth Stadium, Edmonton</t>
  </si>
  <si>
    <t>Santo Domingo</t>
  </si>
  <si>
    <t>Pacific Nations Cup</t>
  </si>
  <si>
    <t>Suva</t>
  </si>
  <si>
    <t>Italy tour</t>
  </si>
  <si>
    <t>Oita</t>
  </si>
  <si>
    <t>New Zealand</t>
  </si>
  <si>
    <t>France tour</t>
  </si>
  <si>
    <t>Auckland</t>
  </si>
  <si>
    <t>Ireland tour</t>
  </si>
  <si>
    <t>Brisbane</t>
  </si>
  <si>
    <t>England tour</t>
  </si>
  <si>
    <t>Johannesburg</t>
  </si>
  <si>
    <t>Wales tour</t>
  </si>
  <si>
    <t>San Juan</t>
  </si>
  <si>
    <t>Cayman Is</t>
  </si>
  <si>
    <t>Grand Caymans</t>
  </si>
  <si>
    <t>Russia tour</t>
  </si>
  <si>
    <t>Commerce City</t>
  </si>
  <si>
    <t>Scotland tour</t>
  </si>
  <si>
    <t>Edmonton</t>
  </si>
  <si>
    <t>Aaron Paterson (Nzl)</t>
  </si>
  <si>
    <t>6-17</t>
  </si>
  <si>
    <t>10-15</t>
  </si>
  <si>
    <t>15-10</t>
  </si>
  <si>
    <t>Nick Briant (nzl)</t>
  </si>
  <si>
    <t>21-6</t>
  </si>
  <si>
    <t>6-21</t>
  </si>
  <si>
    <t>Penalty Tries: v Ire (Ml) Jun 16</t>
  </si>
  <si>
    <t>14-16</t>
  </si>
  <si>
    <t>16-14</t>
  </si>
  <si>
    <t>Wh</t>
  </si>
  <si>
    <t>26-3</t>
  </si>
  <si>
    <t>Cwengile Jadezweni (Rsa)</t>
  </si>
  <si>
    <t>Penalty Tries: v Eng (Blo) Jun 16</t>
  </si>
  <si>
    <t>13-12</t>
  </si>
  <si>
    <t>12-13</t>
  </si>
  <si>
    <t>5-19</t>
  </si>
  <si>
    <t>19-5</t>
  </si>
  <si>
    <t>Ott</t>
  </si>
  <si>
    <t>10-26</t>
  </si>
  <si>
    <t>Andrew McMaster (Can)</t>
  </si>
  <si>
    <t>Hou</t>
  </si>
  <si>
    <t>Dnv = Dick's Sporting Goods Park, Denver; Hou = BBVA Cmpass Stadium, Houston</t>
  </si>
  <si>
    <t>13-24</t>
  </si>
  <si>
    <t>24-13</t>
  </si>
  <si>
    <t>Hou = BBVA Cmpass Stadium, Houston; Res = Estadio Centenario, Resistencia</t>
  </si>
  <si>
    <t>Car = Principality Stadium, Cardiff</t>
  </si>
  <si>
    <t>Penalty Tries: v USA Jun 16</t>
  </si>
  <si>
    <t>Kobe</t>
  </si>
  <si>
    <t>Wellington</t>
  </si>
  <si>
    <t>Melbourne</t>
  </si>
  <si>
    <t>Zimbabwe</t>
  </si>
  <si>
    <t>Morocco</t>
  </si>
  <si>
    <t>Harare</t>
  </si>
  <si>
    <t>Heidelburg</t>
  </si>
  <si>
    <t>Namibia</t>
  </si>
  <si>
    <t>Windhoek</t>
  </si>
  <si>
    <t>Bloemfontein</t>
  </si>
  <si>
    <t>Santa Fe</t>
  </si>
  <si>
    <t>Houston</t>
  </si>
  <si>
    <t>Ottawa</t>
  </si>
  <si>
    <t>Lau</t>
  </si>
  <si>
    <t>Suv = National Stadium, Suva; Lau = Churchill Park, Lautoka</t>
  </si>
  <si>
    <t>7-7</t>
  </si>
  <si>
    <t>9-0</t>
  </si>
  <si>
    <t>Shane McDermott (Nzl)</t>
  </si>
  <si>
    <t>Nick Briant (Aus)</t>
  </si>
  <si>
    <t>0-9</t>
  </si>
  <si>
    <t>21-14</t>
  </si>
  <si>
    <t>14-21</t>
  </si>
  <si>
    <t>9-12</t>
  </si>
  <si>
    <t>Tunisia</t>
  </si>
  <si>
    <t>52-0</t>
  </si>
  <si>
    <t>Quinton Immelmann (Rsa)</t>
  </si>
  <si>
    <t>3-6</t>
  </si>
  <si>
    <t>6-3</t>
  </si>
  <si>
    <t>3-36</t>
  </si>
  <si>
    <t>36-3</t>
  </si>
  <si>
    <t>Ott = Twin Elms Park, Ottawa; Hal = Wanderers Grounds, Halifax (Nova Scotia)</t>
  </si>
  <si>
    <t>Hal</t>
  </si>
  <si>
    <t>9Can)</t>
  </si>
  <si>
    <t>Ap</t>
  </si>
  <si>
    <t>Penalty Tries: v Ger (30 Jun)</t>
  </si>
  <si>
    <t>35-3</t>
  </si>
  <si>
    <t>Richard Kelly (Nzl)</t>
  </si>
  <si>
    <t>Cas</t>
  </si>
  <si>
    <t>35-0</t>
  </si>
  <si>
    <t>Adrien Descottes (Fra)</t>
  </si>
  <si>
    <t>Wh = Hage Geingob Stadium, Windhoek; Cas = Stade de COC, Casablanca</t>
  </si>
  <si>
    <t>Tonga tour</t>
  </si>
  <si>
    <t>Lautoka</t>
  </si>
  <si>
    <t>Georgia tour</t>
  </si>
  <si>
    <t>Aichi</t>
  </si>
  <si>
    <t>Dunedin</t>
  </si>
  <si>
    <t>Philippines</t>
  </si>
  <si>
    <t>Singapore</t>
  </si>
  <si>
    <t>Asian - Division 1</t>
  </si>
  <si>
    <t>Manila</t>
  </si>
  <si>
    <t>Sydney</t>
  </si>
  <si>
    <t>Cape Town</t>
  </si>
  <si>
    <t>Casablanca</t>
  </si>
  <si>
    <t>Resistencia</t>
  </si>
  <si>
    <t>United States of America tour</t>
  </si>
  <si>
    <t>NS</t>
  </si>
  <si>
    <t>Apia</t>
  </si>
  <si>
    <t>Nairobi</t>
  </si>
  <si>
    <t>Cook Islands</t>
  </si>
  <si>
    <t>Raratonga</t>
  </si>
  <si>
    <t>Monastir</t>
  </si>
  <si>
    <t>Atlanta</t>
  </si>
  <si>
    <t>Algeria</t>
  </si>
  <si>
    <t>Senegal</t>
  </si>
  <si>
    <t>Toulouse</t>
  </si>
  <si>
    <t>Zambia</t>
  </si>
  <si>
    <t>Botswana</t>
  </si>
  <si>
    <t>Mufulira</t>
  </si>
  <si>
    <t>Africa Gold Cup</t>
  </si>
  <si>
    <t>2019 Rugby World Cup Qualifier / Africa Gold Cup</t>
  </si>
  <si>
    <t>Hei</t>
  </si>
  <si>
    <t>Suv = National Stadium, Suva; Ap = Apia Park, Apia</t>
  </si>
  <si>
    <t>14-15</t>
  </si>
  <si>
    <t>African CAR Championship</t>
  </si>
  <si>
    <t>Madagascar</t>
  </si>
  <si>
    <t>Heidelberg</t>
  </si>
  <si>
    <t>Craig Maxwell-Keys (Eng)</t>
  </si>
  <si>
    <t>Ian Tempest (Eng)</t>
  </si>
  <si>
    <t>Bul</t>
  </si>
  <si>
    <t>27-7</t>
  </si>
  <si>
    <t>Bulawayo</t>
  </si>
  <si>
    <t>Honduras</t>
  </si>
  <si>
    <t>Panama</t>
  </si>
  <si>
    <t>South American Championship</t>
  </si>
  <si>
    <t>Tegucigalpa</t>
  </si>
  <si>
    <t>Sy</t>
  </si>
  <si>
    <t>6-5</t>
  </si>
  <si>
    <t>5-6</t>
  </si>
  <si>
    <t>Penalty Tries: v Tun (23 Jun), v Ken (18 Aug)</t>
  </si>
  <si>
    <t>22-7</t>
  </si>
  <si>
    <t>Db</t>
  </si>
  <si>
    <t>Res = Estadio Centenario, Resistencia; Db = Kings Park, Durban</t>
  </si>
  <si>
    <t>Rugby Championship</t>
  </si>
  <si>
    <t>Durban</t>
  </si>
  <si>
    <t>Mn</t>
  </si>
  <si>
    <t>7-27</t>
  </si>
  <si>
    <t>El Salvador</t>
  </si>
  <si>
    <t>Paraiso</t>
  </si>
  <si>
    <t>Bledisloe Cup / Rugby Championship</t>
  </si>
  <si>
    <t>Mendoza</t>
  </si>
  <si>
    <t>Mexico</t>
  </si>
  <si>
    <t>Americas Rugby Challenge</t>
  </si>
  <si>
    <t>Medellin</t>
  </si>
  <si>
    <t>Guyana</t>
  </si>
  <si>
    <t>Nel</t>
  </si>
  <si>
    <t>18-7</t>
  </si>
  <si>
    <t>7-18</t>
  </si>
  <si>
    <t>Nel = Trafalgar Park, Nelson; Sl = Estadio Padre Ernesto Martearena, Salta</t>
  </si>
  <si>
    <t>17-18</t>
  </si>
  <si>
    <t>18-17</t>
  </si>
  <si>
    <t>Mn = Estadio Malvinas Argentinas, Mendoza; Bsb = Suncorp Stadium, Brisbane</t>
  </si>
  <si>
    <t>Nelson</t>
  </si>
  <si>
    <t>Wel</t>
  </si>
  <si>
    <t>17-24</t>
  </si>
  <si>
    <t>24-17</t>
  </si>
  <si>
    <t>Wl = Westpac Stadium, Wellington; Blo = Toyota Stadium, Bloemfontein</t>
  </si>
  <si>
    <t>Gld</t>
  </si>
  <si>
    <t>Sy = ANZ Stadium, Sydney; Akl = Eden Park, Auckland</t>
  </si>
  <si>
    <t>Gld = Cbus Super Stadium, Gold Coast</t>
  </si>
  <si>
    <t>Gold Coast</t>
  </si>
  <si>
    <t>PE</t>
  </si>
  <si>
    <t>20-12</t>
  </si>
  <si>
    <t>Graham Hughes (Eng)</t>
  </si>
  <si>
    <t>12-20</t>
  </si>
  <si>
    <t>Gld = Cbus Super Stadium, Gold Coast; PE = Nelson Mandela Stadium, Port Elizabeth</t>
  </si>
  <si>
    <t>3-21</t>
  </si>
  <si>
    <t>21-3</t>
  </si>
  <si>
    <t>Ba</t>
  </si>
  <si>
    <t>Ba = Estadio Jose Amalfitani, Buenos Aires; Mn = Estadio Malvinas Argentinas, Mendoza</t>
  </si>
  <si>
    <t>Czechia</t>
  </si>
  <si>
    <t>Zlin</t>
  </si>
  <si>
    <t>Port Elizabeth</t>
  </si>
  <si>
    <t>Buenos Aires</t>
  </si>
  <si>
    <t>Guatemala</t>
  </si>
  <si>
    <t>Costa Rica</t>
  </si>
  <si>
    <t>Guatemala City</t>
  </si>
  <si>
    <t>Peru</t>
  </si>
  <si>
    <t>Ciudad Veija Antigua</t>
  </si>
  <si>
    <t>Ptr</t>
  </si>
  <si>
    <t>30-6</t>
  </si>
  <si>
    <t>6-30</t>
  </si>
  <si>
    <t>Nel = Trafalgar Park, Nelson</t>
  </si>
  <si>
    <t>Ba = Estadio Jose Amalfitani, Buenos Aires; Ptr = Loftus Versfeld, Pretoria</t>
  </si>
  <si>
    <t>Sl</t>
  </si>
  <si>
    <t>31-7</t>
  </si>
  <si>
    <t>7-31</t>
  </si>
  <si>
    <t>Sl = Estadio Padre Ernesto Martearena, Salta; Yok = International Stadium, Yokohama</t>
  </si>
  <si>
    <t>Pretoria</t>
  </si>
  <si>
    <t>Salta</t>
  </si>
  <si>
    <t>Belgrade</t>
  </si>
  <si>
    <t>Bergen</t>
  </si>
  <si>
    <t>Norrkoping</t>
  </si>
  <si>
    <t>Rasta Rasivhenge (Rsa)</t>
  </si>
  <si>
    <t>Bledisloe Cup</t>
  </si>
  <si>
    <t>Yokohama</t>
  </si>
  <si>
    <t>19-38</t>
  </si>
  <si>
    <t>Damien Mitchelmore (Aus)</t>
  </si>
  <si>
    <t>Damon Murphy (Aus)</t>
  </si>
  <si>
    <t>38-19</t>
  </si>
  <si>
    <t>Olly Hodges (Ire)</t>
  </si>
  <si>
    <t>David Ardrey (Usa)</t>
  </si>
  <si>
    <t>New Zealand tour</t>
  </si>
  <si>
    <t>Tokyo</t>
  </si>
  <si>
    <t>South Africa tour</t>
  </si>
  <si>
    <t>Andorra-la-Vella</t>
  </si>
  <si>
    <t>Ireland tour / Italy tour</t>
  </si>
  <si>
    <t>Chicago</t>
  </si>
  <si>
    <t>Lle</t>
  </si>
  <si>
    <t>Dn = Forsyth Barr Stadium, Dunedin; Lle = Stade Pierre-Mauroy, Lille</t>
  </si>
  <si>
    <t>Bul = Hartsfield, Bulawayo; Kra = Kuban Stadium, Krasnodar</t>
  </si>
  <si>
    <t>Dbl = Aviva Stadium, Dublin; Lle = Stade Pierre-Mauroy, Lille</t>
  </si>
  <si>
    <t>Mfl = BT Murrayfield, Edinburgh</t>
  </si>
  <si>
    <t>Prs = Stade de France, Paris</t>
  </si>
  <si>
    <t>Har</t>
  </si>
  <si>
    <t>Mfl = BT Murrayfield, Edinburgh; Har = Hartpury College, Hartpury</t>
  </si>
  <si>
    <t>Tb</t>
  </si>
  <si>
    <t>Tbs = Mikheil Meskhi Stadium, Tbilisi; Tb = Avchala Stadium , Tbilisi</t>
  </si>
  <si>
    <t>Glo</t>
  </si>
  <si>
    <t>Tw = Twickenham Stadium, London; Glo = Kingsholm, Gloucester</t>
  </si>
  <si>
    <t>Tw = Twickenham Stadium, London; Dbl = Aviva Stadium, Dublin; Rm = Stadio Olimpico, Rome</t>
  </si>
  <si>
    <t>Bht</t>
  </si>
  <si>
    <t xml:space="preserve">Ssb </t>
  </si>
  <si>
    <t>Hei = Fritz-Grunebaum-Sportpark, Heidelberg; Ssb = Anoeta Stadium, San Sebastian</t>
  </si>
  <si>
    <t>Tb = Avchala Stadium , Tbilisi; Mad = Estadiko Nacional Complutense, Madrid</t>
  </si>
  <si>
    <t>Ctn = Newlands, Cape Town; Mfl = BT Murrayfield, Edinburgh; Prs = Stade de France, Paris</t>
  </si>
  <si>
    <t>Nku = Teufaiva Stadium, Nuku'alofa; Car = Principality Stadium, Cardiff</t>
  </si>
  <si>
    <t>Tbs = Mikheil Meskhi Stadium, Tbilisi</t>
  </si>
  <si>
    <t>Ssb</t>
  </si>
  <si>
    <t>Hal = Wanderers Grounds, Halifax (Nova Scotia); Ssb = Anoeta Stadium, San Sebastian</t>
  </si>
  <si>
    <t>Bht = Ghencea S;ports Complex, Bucharest; Dbl = Aviva Stadium, Dublin</t>
  </si>
  <si>
    <t>Har = Hartpury College, Hartpury; Bht = Ghencea S;ports Complex, Bucharest</t>
  </si>
  <si>
    <t>6-19</t>
  </si>
  <si>
    <t>Christophe Ridley (Eng)</t>
  </si>
  <si>
    <t>Sean Gallagher (Ire)</t>
  </si>
  <si>
    <t>Bm</t>
  </si>
  <si>
    <t>Bht = Ghencea S;ports Complex, Bucharest; Bm = Area Zimbrilor, Baia Mare</t>
  </si>
  <si>
    <t>Penalty Tries: v Esp (A) 3 Mar, Ita (A) 10 Nov</t>
  </si>
  <si>
    <t>Karl Dickson (Eng)</t>
  </si>
  <si>
    <t>3-3</t>
  </si>
  <si>
    <t>21-20</t>
  </si>
  <si>
    <t>Philippe Bonhoure (Fra)</t>
  </si>
  <si>
    <t>Pierre Brousset (Fra)</t>
  </si>
  <si>
    <t>Inigo Atorrasagasti (Esp)</t>
  </si>
  <si>
    <t>20-21</t>
  </si>
  <si>
    <t>15-14</t>
  </si>
  <si>
    <t>16-9</t>
  </si>
  <si>
    <t>Tom Foley (Eng)</t>
  </si>
  <si>
    <t>9-16</t>
  </si>
  <si>
    <t>Mar = Stade Pierre Delort, Marseille</t>
  </si>
  <si>
    <t>27-12</t>
  </si>
  <si>
    <t>Joy Neville (Ire)</t>
  </si>
  <si>
    <t>Namibia tour</t>
  </si>
  <si>
    <t>FIRA Championship</t>
  </si>
  <si>
    <t>Baia Mare</t>
  </si>
  <si>
    <t>Firenze</t>
  </si>
  <si>
    <t>Fiji tour</t>
  </si>
  <si>
    <t>New Zealand tour / Hillary Shield</t>
  </si>
  <si>
    <t>Australia tour</t>
  </si>
  <si>
    <t>United States of America tour / Samoa tour</t>
  </si>
  <si>
    <t>San Sebastian</t>
  </si>
  <si>
    <t>Argentina tour</t>
  </si>
  <si>
    <t>17-20</t>
  </si>
  <si>
    <t>9-6</t>
  </si>
  <si>
    <t>6-9</t>
  </si>
  <si>
    <t>5-12</t>
  </si>
  <si>
    <t>Andrew McMenemy (Sco)</t>
  </si>
  <si>
    <t>12-5</t>
  </si>
  <si>
    <t>35-7</t>
  </si>
  <si>
    <t>7-35</t>
  </si>
  <si>
    <t>10-19</t>
  </si>
  <si>
    <t>Brian MacNeice (Ire)</t>
  </si>
  <si>
    <t>19-10</t>
  </si>
  <si>
    <t>Mike Adamson (Sco)</t>
  </si>
  <si>
    <t>Penalty Tries: v Tga (Nov 17)</t>
  </si>
  <si>
    <t>10-21</t>
  </si>
  <si>
    <t>Stefano Penne (Ita)</t>
  </si>
  <si>
    <t>10-7</t>
  </si>
  <si>
    <t>Sara Cox (Eng)</t>
  </si>
  <si>
    <t>Dan Jones (Wal)</t>
  </si>
  <si>
    <t>11-10</t>
  </si>
  <si>
    <t>10-11</t>
  </si>
  <si>
    <t>Fiji tour / Uruguay tour</t>
  </si>
  <si>
    <t>Hartpury</t>
  </si>
  <si>
    <t>Samoa tour</t>
  </si>
  <si>
    <t>Padova</t>
  </si>
  <si>
    <t>Warsaw</t>
  </si>
  <si>
    <t>Yverdon</t>
  </si>
  <si>
    <t>Japan tour</t>
  </si>
  <si>
    <t>Lille</t>
  </si>
  <si>
    <t>Adam Leal (Eng)</t>
  </si>
  <si>
    <t>13-13</t>
  </si>
  <si>
    <t>Andrea Piardi (Ita)</t>
  </si>
  <si>
    <t>7-6</t>
  </si>
  <si>
    <t>Eric Gauzins (Fra)</t>
  </si>
  <si>
    <t>6-7</t>
  </si>
  <si>
    <t>3-31</t>
  </si>
  <si>
    <t>31-3</t>
  </si>
  <si>
    <t>10-22</t>
  </si>
  <si>
    <t>Leo Colgan (Ire)</t>
  </si>
  <si>
    <t>Nika Arnashukeli (Geo)</t>
  </si>
  <si>
    <t>7-3</t>
  </si>
  <si>
    <t>David Sutherland (Sco)</t>
  </si>
  <si>
    <t>Coi</t>
  </si>
  <si>
    <t>Mad = Estadiko Nacional Complutense, Madrid;  Coi = Estadio Municipal Sergio Conceicao, Colimbra
Estadio Nacional Complutense, Madrid
Estadio Nacional Complutense, Madrid</t>
  </si>
  <si>
    <t>17-17</t>
  </si>
  <si>
    <t>Ben Blain (Sco)</t>
  </si>
  <si>
    <t>24-14</t>
  </si>
  <si>
    <t>14-24</t>
  </si>
  <si>
    <t>Penalty Tries: v Uru (A) 3 Mar, v Ire (A) 24 Nov</t>
  </si>
  <si>
    <t>14-12</t>
  </si>
  <si>
    <t>12-14</t>
  </si>
  <si>
    <t>Uruguay tour</t>
  </si>
  <si>
    <t>Japan tour / Russia tour</t>
  </si>
  <si>
    <t>Gloucester</t>
  </si>
  <si>
    <t>Coimbra</t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</si>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</sst>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002060"/>
      <name val="Calibri"/>
      <family val="2"/>
      <scheme val="minor"/>
    </font>
    <font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2">
    <xf numFmtId="0" fontId="0" fillId="0" borderId="0" xfId="0"/>
    <xf numFmtId="0" fontId="13" fillId="4" borderId="0" xfId="0" applyFont="1" applyFill="1"/>
    <xf numFmtId="0" fontId="14" fillId="4" borderId="0" xfId="0" applyFont="1" applyFill="1"/>
    <xf numFmtId="0" fontId="13" fillId="4" borderId="2" xfId="0" applyFont="1" applyFill="1" applyBorder="1"/>
    <xf numFmtId="0" fontId="14" fillId="4" borderId="7" xfId="0" applyFont="1" applyFill="1" applyBorder="1"/>
    <xf numFmtId="49" fontId="14" fillId="4" borderId="7" xfId="0" applyNumberFormat="1" applyFont="1" applyFill="1" applyBorder="1"/>
    <xf numFmtId="0" fontId="14" fillId="4" borderId="8" xfId="0" applyFont="1" applyFill="1" applyBorder="1"/>
    <xf numFmtId="0" fontId="14" fillId="4" borderId="9" xfId="0" applyFont="1" applyFill="1" applyBorder="1"/>
    <xf numFmtId="0" fontId="13" fillId="4" borderId="1" xfId="0" applyFont="1" applyFill="1" applyBorder="1"/>
    <xf numFmtId="0" fontId="0" fillId="0" borderId="0" xfId="0" applyFont="1"/>
    <xf numFmtId="0" fontId="13" fillId="4" borderId="10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6" fillId="3" borderId="10" xfId="0" applyFont="1" applyFill="1" applyBorder="1" applyAlignment="1">
      <alignment vertical="center" wrapText="1"/>
    </xf>
    <xf numFmtId="0" fontId="13" fillId="3" borderId="0" xfId="0" applyFont="1" applyFill="1" applyBorder="1"/>
    <xf numFmtId="0" fontId="0" fillId="3" borderId="0" xfId="0" applyFont="1" applyFill="1" applyBorder="1"/>
    <xf numFmtId="0" fontId="16" fillId="0" borderId="0" xfId="0" applyFont="1"/>
    <xf numFmtId="0" fontId="15" fillId="9" borderId="1" xfId="0" applyFont="1" applyFill="1" applyBorder="1"/>
    <xf numFmtId="0" fontId="15" fillId="9" borderId="2" xfId="0" applyFont="1" applyFill="1" applyBorder="1"/>
    <xf numFmtId="0" fontId="15" fillId="9" borderId="11" xfId="0" applyFont="1" applyFill="1" applyBorder="1"/>
    <xf numFmtId="0" fontId="15" fillId="9" borderId="10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/>
    <xf numFmtId="49" fontId="12" fillId="9" borderId="7" xfId="0" applyNumberFormat="1" applyFont="1" applyFill="1" applyBorder="1"/>
    <xf numFmtId="0" fontId="12" fillId="9" borderId="8" xfId="0" applyFont="1" applyFill="1" applyBorder="1"/>
    <xf numFmtId="0" fontId="12" fillId="9" borderId="9" xfId="0" applyFont="1" applyFill="1" applyBorder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11" xfId="0" applyFont="1" applyFill="1" applyBorder="1"/>
    <xf numFmtId="0" fontId="7" fillId="3" borderId="0" xfId="0" applyFont="1" applyFill="1"/>
    <xf numFmtId="0" fontId="5" fillId="3" borderId="0" xfId="0" applyFont="1" applyFill="1"/>
    <xf numFmtId="0" fontId="7" fillId="3" borderId="1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/>
    <xf numFmtId="49" fontId="5" fillId="3" borderId="7" xfId="0" applyNumberFormat="1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7" fillId="11" borderId="1" xfId="0" applyFont="1" applyFill="1" applyBorder="1"/>
    <xf numFmtId="0" fontId="7" fillId="11" borderId="2" xfId="0" applyFont="1" applyFill="1" applyBorder="1"/>
    <xf numFmtId="0" fontId="7" fillId="11" borderId="11" xfId="0" applyFont="1" applyFill="1" applyBorder="1"/>
    <xf numFmtId="0" fontId="7" fillId="11" borderId="10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/>
    <xf numFmtId="49" fontId="5" fillId="11" borderId="7" xfId="0" applyNumberFormat="1" applyFont="1" applyFill="1" applyBorder="1"/>
    <xf numFmtId="0" fontId="5" fillId="11" borderId="8" xfId="0" applyFont="1" applyFill="1" applyBorder="1"/>
    <xf numFmtId="0" fontId="5" fillId="11" borderId="12" xfId="0" applyFont="1" applyFill="1" applyBorder="1"/>
    <xf numFmtId="0" fontId="5" fillId="11" borderId="9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11" xfId="0" applyFont="1" applyFill="1" applyBorder="1"/>
    <xf numFmtId="0" fontId="6" fillId="3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/>
    <xf numFmtId="49" fontId="0" fillId="3" borderId="7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13" fillId="4" borderId="11" xfId="0" applyFont="1" applyFill="1" applyBorder="1"/>
    <xf numFmtId="0" fontId="14" fillId="4" borderId="12" xfId="0" applyFont="1" applyFill="1" applyBorder="1"/>
    <xf numFmtId="0" fontId="13" fillId="7" borderId="1" xfId="0" applyFont="1" applyFill="1" applyBorder="1"/>
    <xf numFmtId="0" fontId="13" fillId="7" borderId="2" xfId="0" applyFont="1" applyFill="1" applyBorder="1"/>
    <xf numFmtId="0" fontId="13" fillId="7" borderId="11" xfId="0" applyFont="1" applyFill="1" applyBorder="1"/>
    <xf numFmtId="0" fontId="13" fillId="7" borderId="10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/>
    <xf numFmtId="49" fontId="14" fillId="7" borderId="7" xfId="0" applyNumberFormat="1" applyFont="1" applyFill="1" applyBorder="1"/>
    <xf numFmtId="0" fontId="14" fillId="7" borderId="8" xfId="0" applyFont="1" applyFill="1" applyBorder="1"/>
    <xf numFmtId="0" fontId="14" fillId="7" borderId="12" xfId="0" applyFont="1" applyFill="1" applyBorder="1"/>
    <xf numFmtId="0" fontId="14" fillId="7" borderId="9" xfId="0" applyFont="1" applyFill="1" applyBorder="1"/>
    <xf numFmtId="0" fontId="13" fillId="13" borderId="1" xfId="0" applyFont="1" applyFill="1" applyBorder="1"/>
    <xf numFmtId="0" fontId="13" fillId="13" borderId="2" xfId="0" applyFont="1" applyFill="1" applyBorder="1"/>
    <xf numFmtId="0" fontId="13" fillId="13" borderId="11" xfId="0" applyFont="1" applyFill="1" applyBorder="1"/>
    <xf numFmtId="0" fontId="13" fillId="13" borderId="10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vertical="center" wrapText="1"/>
    </xf>
    <xf numFmtId="0" fontId="13" fillId="13" borderId="1" xfId="0" applyFont="1" applyFill="1" applyBorder="1" applyAlignment="1">
      <alignment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4" fillId="13" borderId="7" xfId="0" applyFont="1" applyFill="1" applyBorder="1"/>
    <xf numFmtId="49" fontId="14" fillId="13" borderId="7" xfId="0" applyNumberFormat="1" applyFont="1" applyFill="1" applyBorder="1"/>
    <xf numFmtId="0" fontId="14" fillId="13" borderId="8" xfId="0" applyFont="1" applyFill="1" applyBorder="1"/>
    <xf numFmtId="0" fontId="14" fillId="13" borderId="12" xfId="0" applyFont="1" applyFill="1" applyBorder="1"/>
    <xf numFmtId="0" fontId="14" fillId="13" borderId="9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11" xfId="0" applyFont="1" applyFill="1" applyBorder="1"/>
    <xf numFmtId="0" fontId="13" fillId="14" borderId="10" xfId="0" applyFont="1" applyFill="1" applyBorder="1" applyAlignment="1">
      <alignment vertical="center" wrapText="1"/>
    </xf>
    <xf numFmtId="0" fontId="13" fillId="14" borderId="5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4" fillId="14" borderId="7" xfId="0" applyFont="1" applyFill="1" applyBorder="1"/>
    <xf numFmtId="0" fontId="14" fillId="14" borderId="8" xfId="0" applyFont="1" applyFill="1" applyBorder="1"/>
    <xf numFmtId="0" fontId="14" fillId="14" borderId="12" xfId="0" applyFont="1" applyFill="1" applyBorder="1"/>
    <xf numFmtId="0" fontId="14" fillId="14" borderId="9" xfId="0" applyFont="1" applyFill="1" applyBorder="1"/>
    <xf numFmtId="0" fontId="21" fillId="6" borderId="1" xfId="0" applyFont="1" applyFill="1" applyBorder="1"/>
    <xf numFmtId="0" fontId="21" fillId="6" borderId="2" xfId="0" applyFont="1" applyFill="1" applyBorder="1"/>
    <xf numFmtId="0" fontId="21" fillId="6" borderId="11" xfId="0" applyFont="1" applyFill="1" applyBorder="1"/>
    <xf numFmtId="0" fontId="21" fillId="6" borderId="10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2" fillId="6" borderId="7" xfId="0" applyFont="1" applyFill="1" applyBorder="1"/>
    <xf numFmtId="49" fontId="22" fillId="6" borderId="7" xfId="0" applyNumberFormat="1" applyFont="1" applyFill="1" applyBorder="1"/>
    <xf numFmtId="0" fontId="22" fillId="6" borderId="8" xfId="0" applyFont="1" applyFill="1" applyBorder="1"/>
    <xf numFmtId="0" fontId="22" fillId="6" borderId="12" xfId="0" applyFont="1" applyFill="1" applyBorder="1"/>
    <xf numFmtId="0" fontId="22" fillId="6" borderId="9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2" borderId="11" xfId="0" applyFont="1" applyFill="1" applyBorder="1"/>
    <xf numFmtId="0" fontId="17" fillId="2" borderId="0" xfId="0" applyFont="1" applyFill="1"/>
    <xf numFmtId="0" fontId="8" fillId="2" borderId="0" xfId="0" applyFont="1" applyFill="1"/>
    <xf numFmtId="0" fontId="17" fillId="2" borderId="10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/>
    <xf numFmtId="49" fontId="8" fillId="2" borderId="7" xfId="0" applyNumberFormat="1" applyFont="1" applyFill="1" applyBorder="1"/>
    <xf numFmtId="0" fontId="8" fillId="2" borderId="8" xfId="0" applyFont="1" applyFill="1" applyBorder="1"/>
    <xf numFmtId="0" fontId="13" fillId="12" borderId="1" xfId="0" applyFont="1" applyFill="1" applyBorder="1"/>
    <xf numFmtId="0" fontId="13" fillId="12" borderId="2" xfId="0" applyFont="1" applyFill="1" applyBorder="1"/>
    <xf numFmtId="0" fontId="13" fillId="12" borderId="11" xfId="0" applyFont="1" applyFill="1" applyBorder="1"/>
    <xf numFmtId="0" fontId="14" fillId="12" borderId="3" xfId="0" applyFont="1" applyFill="1" applyBorder="1"/>
    <xf numFmtId="0" fontId="13" fillId="12" borderId="0" xfId="0" applyFont="1" applyFill="1"/>
    <xf numFmtId="0" fontId="14" fillId="12" borderId="0" xfId="0" applyFont="1" applyFill="1"/>
    <xf numFmtId="0" fontId="13" fillId="12" borderId="10" xfId="0" applyFont="1" applyFill="1" applyBorder="1" applyAlignment="1">
      <alignment vertical="center" wrapText="1"/>
    </xf>
    <xf numFmtId="0" fontId="13" fillId="12" borderId="5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4" fillId="12" borderId="7" xfId="0" applyFont="1" applyFill="1" applyBorder="1"/>
    <xf numFmtId="49" fontId="14" fillId="12" borderId="7" xfId="0" applyNumberFormat="1" applyFont="1" applyFill="1" applyBorder="1"/>
    <xf numFmtId="0" fontId="14" fillId="12" borderId="8" xfId="0" applyFont="1" applyFill="1" applyBorder="1"/>
    <xf numFmtId="0" fontId="14" fillId="12" borderId="12" xfId="0" applyFont="1" applyFill="1" applyBorder="1"/>
    <xf numFmtId="0" fontId="14" fillId="12" borderId="9" xfId="0" applyFont="1" applyFill="1" applyBorder="1"/>
    <xf numFmtId="0" fontId="13" fillId="10" borderId="1" xfId="0" applyFont="1" applyFill="1" applyBorder="1"/>
    <xf numFmtId="0" fontId="13" fillId="10" borderId="2" xfId="0" applyFont="1" applyFill="1" applyBorder="1"/>
    <xf numFmtId="0" fontId="13" fillId="10" borderId="11" xfId="0" applyFont="1" applyFill="1" applyBorder="1"/>
    <xf numFmtId="0" fontId="13" fillId="10" borderId="10" xfId="0" applyFont="1" applyFill="1" applyBorder="1" applyAlignment="1">
      <alignment vertical="center" wrapText="1"/>
    </xf>
    <xf numFmtId="0" fontId="13" fillId="10" borderId="5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4" fillId="10" borderId="7" xfId="0" applyFont="1" applyFill="1" applyBorder="1"/>
    <xf numFmtId="49" fontId="14" fillId="10" borderId="7" xfId="0" applyNumberFormat="1" applyFont="1" applyFill="1" applyBorder="1"/>
    <xf numFmtId="0" fontId="14" fillId="10" borderId="8" xfId="0" applyFont="1" applyFill="1" applyBorder="1"/>
    <xf numFmtId="0" fontId="14" fillId="10" borderId="12" xfId="0" applyFont="1" applyFill="1" applyBorder="1"/>
    <xf numFmtId="0" fontId="14" fillId="10" borderId="9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11" xfId="0" applyFont="1" applyFill="1" applyBorder="1"/>
    <xf numFmtId="0" fontId="18" fillId="4" borderId="10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/>
    <xf numFmtId="49" fontId="11" fillId="4" borderId="7" xfId="0" applyNumberFormat="1" applyFont="1" applyFill="1" applyBorder="1"/>
    <xf numFmtId="0" fontId="11" fillId="4" borderId="8" xfId="0" applyFont="1" applyFill="1" applyBorder="1"/>
    <xf numFmtId="0" fontId="11" fillId="4" borderId="9" xfId="0" applyFont="1" applyFill="1" applyBorder="1"/>
    <xf numFmtId="0" fontId="9" fillId="14" borderId="1" xfId="0" applyFont="1" applyFill="1" applyBorder="1"/>
    <xf numFmtId="0" fontId="9" fillId="14" borderId="2" xfId="0" applyFont="1" applyFill="1" applyBorder="1"/>
    <xf numFmtId="0" fontId="9" fillId="14" borderId="11" xfId="0" applyFont="1" applyFill="1" applyBorder="1"/>
    <xf numFmtId="0" fontId="9" fillId="14" borderId="0" xfId="0" applyFont="1" applyFill="1"/>
    <xf numFmtId="0" fontId="10" fillId="14" borderId="0" xfId="0" applyFont="1" applyFill="1"/>
    <xf numFmtId="0" fontId="9" fillId="14" borderId="10" xfId="0" applyFont="1" applyFill="1" applyBorder="1" applyAlignment="1">
      <alignment vertical="center" wrapText="1"/>
    </xf>
    <xf numFmtId="0" fontId="9" fillId="14" borderId="5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10" fillId="14" borderId="7" xfId="0" applyFont="1" applyFill="1" applyBorder="1"/>
    <xf numFmtId="0" fontId="10" fillId="14" borderId="8" xfId="0" applyFont="1" applyFill="1" applyBorder="1"/>
    <xf numFmtId="0" fontId="10" fillId="14" borderId="9" xfId="0" applyFont="1" applyFill="1" applyBorder="1"/>
    <xf numFmtId="0" fontId="15" fillId="9" borderId="3" xfId="0" applyFont="1" applyFill="1" applyBorder="1" applyAlignment="1">
      <alignment horizontal="left" wrapText="1"/>
    </xf>
    <xf numFmtId="0" fontId="7" fillId="11" borderId="3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13" fillId="7" borderId="3" xfId="0" applyFont="1" applyFill="1" applyBorder="1" applyAlignment="1">
      <alignment horizontal="left" wrapText="1"/>
    </xf>
    <xf numFmtId="0" fontId="0" fillId="16" borderId="0" xfId="0" applyFont="1" applyFill="1"/>
    <xf numFmtId="0" fontId="0" fillId="5" borderId="0" xfId="0" applyFont="1" applyFill="1"/>
    <xf numFmtId="0" fontId="0" fillId="8" borderId="0" xfId="0" applyFont="1" applyFill="1"/>
    <xf numFmtId="0" fontId="21" fillId="6" borderId="3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left" wrapText="1"/>
    </xf>
    <xf numFmtId="0" fontId="13" fillId="12" borderId="3" xfId="0" applyFont="1" applyFill="1" applyBorder="1" applyAlignment="1">
      <alignment horizontal="left" wrapText="1"/>
    </xf>
    <xf numFmtId="0" fontId="13" fillId="13" borderId="3" xfId="0" applyFont="1" applyFill="1" applyBorder="1" applyAlignment="1">
      <alignment horizontal="left" wrapText="1"/>
    </xf>
    <xf numFmtId="0" fontId="13" fillId="10" borderId="3" xfId="0" applyFont="1" applyFill="1" applyBorder="1" applyAlignment="1">
      <alignment horizontal="left" wrapText="1"/>
    </xf>
    <xf numFmtId="0" fontId="18" fillId="4" borderId="3" xfId="0" applyFont="1" applyFill="1" applyBorder="1" applyAlignment="1">
      <alignment horizontal="left" wrapText="1"/>
    </xf>
    <xf numFmtId="0" fontId="9" fillId="14" borderId="3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left" wrapText="1"/>
    </xf>
    <xf numFmtId="0" fontId="24" fillId="0" borderId="0" xfId="0" applyFont="1"/>
    <xf numFmtId="0" fontId="9" fillId="14" borderId="3" xfId="0" applyFont="1" applyFill="1" applyBorder="1"/>
    <xf numFmtId="0" fontId="13" fillId="4" borderId="3" xfId="0" applyFont="1" applyFill="1" applyBorder="1"/>
    <xf numFmtId="0" fontId="17" fillId="2" borderId="3" xfId="0" applyFont="1" applyFill="1" applyBorder="1"/>
    <xf numFmtId="0" fontId="18" fillId="4" borderId="3" xfId="0" applyFont="1" applyFill="1" applyBorder="1"/>
    <xf numFmtId="0" fontId="13" fillId="10" borderId="3" xfId="0" applyFont="1" applyFill="1" applyBorder="1"/>
    <xf numFmtId="0" fontId="13" fillId="13" borderId="3" xfId="0" applyFont="1" applyFill="1" applyBorder="1"/>
    <xf numFmtId="0" fontId="21" fillId="6" borderId="3" xfId="0" applyFont="1" applyFill="1" applyBorder="1"/>
    <xf numFmtId="0" fontId="13" fillId="14" borderId="3" xfId="0" applyFont="1" applyFill="1" applyBorder="1"/>
    <xf numFmtId="0" fontId="13" fillId="7" borderId="3" xfId="0" applyFont="1" applyFill="1" applyBorder="1"/>
    <xf numFmtId="0" fontId="6" fillId="3" borderId="3" xfId="0" applyFont="1" applyFill="1" applyBorder="1"/>
    <xf numFmtId="0" fontId="7" fillId="3" borderId="3" xfId="0" applyFont="1" applyFill="1" applyBorder="1"/>
    <xf numFmtId="0" fontId="7" fillId="11" borderId="3" xfId="0" applyFont="1" applyFill="1" applyBorder="1"/>
    <xf numFmtId="0" fontId="15" fillId="9" borderId="3" xfId="0" applyFont="1" applyFill="1" applyBorder="1"/>
    <xf numFmtId="0" fontId="12" fillId="9" borderId="1" xfId="0" applyFont="1" applyFill="1" applyBorder="1"/>
    <xf numFmtId="0" fontId="9" fillId="16" borderId="6" xfId="0" applyFont="1" applyFill="1" applyBorder="1" applyAlignment="1">
      <alignment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10" fillId="16" borderId="7" xfId="0" applyFont="1" applyFill="1" applyBorder="1"/>
    <xf numFmtId="0" fontId="10" fillId="16" borderId="8" xfId="0" applyFont="1" applyFill="1" applyBorder="1"/>
    <xf numFmtId="0" fontId="10" fillId="16" borderId="1" xfId="0" applyFont="1" applyFill="1" applyBorder="1"/>
    <xf numFmtId="0" fontId="10" fillId="16" borderId="9" xfId="0" applyFont="1" applyFill="1" applyBorder="1"/>
    <xf numFmtId="0" fontId="9" fillId="16" borderId="1" xfId="0" applyFont="1" applyFill="1" applyBorder="1"/>
    <xf numFmtId="0" fontId="9" fillId="16" borderId="4" xfId="0" applyFont="1" applyFill="1" applyBorder="1"/>
    <xf numFmtId="0" fontId="10" fillId="16" borderId="4" xfId="0" applyFont="1" applyFill="1" applyBorder="1"/>
    <xf numFmtId="16" fontId="9" fillId="16" borderId="5" xfId="0" applyNumberFormat="1" applyFont="1" applyFill="1" applyBorder="1" applyAlignment="1">
      <alignment horizontal="left" vertical="center" wrapText="1"/>
    </xf>
    <xf numFmtId="16" fontId="9" fillId="5" borderId="5" xfId="0" applyNumberFormat="1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9" fillId="16" borderId="6" xfId="0" applyFont="1" applyFill="1" applyBorder="1" applyAlignment="1">
      <alignment horizontal="left" vertical="center" wrapText="1"/>
    </xf>
    <xf numFmtId="1" fontId="9" fillId="16" borderId="6" xfId="0" applyNumberFormat="1" applyFont="1" applyFill="1" applyBorder="1" applyAlignment="1">
      <alignment horizontal="center" vertical="center" wrapText="1"/>
    </xf>
    <xf numFmtId="0" fontId="10" fillId="16" borderId="2" xfId="0" applyFont="1" applyFill="1" applyBorder="1"/>
    <xf numFmtId="0" fontId="5" fillId="3" borderId="1" xfId="0" applyFont="1" applyFill="1" applyBorder="1"/>
    <xf numFmtId="16" fontId="9" fillId="8" borderId="5" xfId="0" applyNumberFormat="1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10" fillId="8" borderId="3" xfId="0" applyFont="1" applyFill="1" applyBorder="1"/>
    <xf numFmtId="0" fontId="10" fillId="16" borderId="3" xfId="0" applyFont="1" applyFill="1" applyBorder="1"/>
    <xf numFmtId="49" fontId="10" fillId="16" borderId="7" xfId="0" applyNumberFormat="1" applyFont="1" applyFill="1" applyBorder="1" applyAlignment="1">
      <alignment horizontal="center"/>
    </xf>
    <xf numFmtId="0" fontId="0" fillId="9" borderId="0" xfId="0" applyFont="1" applyFill="1"/>
    <xf numFmtId="0" fontId="0" fillId="3" borderId="1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10" fillId="5" borderId="9" xfId="0" applyFont="1" applyFill="1" applyBorder="1"/>
    <xf numFmtId="0" fontId="9" fillId="5" borderId="1" xfId="0" applyFont="1" applyFill="1" applyBorder="1"/>
    <xf numFmtId="0" fontId="9" fillId="5" borderId="4" xfId="0" applyFont="1" applyFill="1" applyBorder="1"/>
    <xf numFmtId="0" fontId="9" fillId="16" borderId="1" xfId="0" applyFont="1" applyFill="1" applyBorder="1" applyAlignment="1">
      <alignment vertical="center" wrapText="1"/>
    </xf>
    <xf numFmtId="0" fontId="10" fillId="8" borderId="7" xfId="0" applyFont="1" applyFill="1" applyBorder="1"/>
    <xf numFmtId="49" fontId="9" fillId="8" borderId="7" xfId="0" applyNumberFormat="1" applyFont="1" applyFill="1" applyBorder="1" applyAlignment="1">
      <alignment horizontal="center"/>
    </xf>
    <xf numFmtId="0" fontId="10" fillId="8" borderId="8" xfId="0" applyFont="1" applyFill="1" applyBorder="1"/>
    <xf numFmtId="0" fontId="10" fillId="8" borderId="9" xfId="0" applyFont="1" applyFill="1" applyBorder="1"/>
    <xf numFmtId="0" fontId="9" fillId="8" borderId="1" xfId="0" applyFont="1" applyFill="1" applyBorder="1"/>
    <xf numFmtId="0" fontId="9" fillId="8" borderId="4" xfId="0" applyFont="1" applyFill="1" applyBorder="1"/>
    <xf numFmtId="49" fontId="10" fillId="8" borderId="7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16" borderId="5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11" fillId="4" borderId="1" xfId="0" applyFont="1" applyFill="1" applyBorder="1"/>
    <xf numFmtId="0" fontId="8" fillId="2" borderId="1" xfId="0" applyFont="1" applyFill="1" applyBorder="1"/>
    <xf numFmtId="0" fontId="10" fillId="14" borderId="1" xfId="0" applyFont="1" applyFill="1" applyBorder="1"/>
    <xf numFmtId="49" fontId="9" fillId="16" borderId="1" xfId="0" applyNumberFormat="1" applyFont="1" applyFill="1" applyBorder="1" applyAlignment="1">
      <alignment horizontal="center"/>
    </xf>
    <xf numFmtId="0" fontId="13" fillId="14" borderId="3" xfId="0" applyFont="1" applyFill="1" applyBorder="1" applyAlignment="1">
      <alignment horizontal="left" wrapText="1"/>
    </xf>
    <xf numFmtId="49" fontId="14" fillId="14" borderId="7" xfId="0" applyNumberFormat="1" applyFont="1" applyFill="1" applyBorder="1" applyAlignment="1">
      <alignment horizontal="center"/>
    </xf>
    <xf numFmtId="49" fontId="25" fillId="8" borderId="7" xfId="0" applyNumberFormat="1" applyFont="1" applyFill="1" applyBorder="1" applyAlignment="1">
      <alignment horizontal="center"/>
    </xf>
    <xf numFmtId="49" fontId="25" fillId="16" borderId="7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right" vertical="center" wrapText="1"/>
    </xf>
    <xf numFmtId="0" fontId="9" fillId="8" borderId="6" xfId="0" applyFont="1" applyFill="1" applyBorder="1" applyAlignment="1">
      <alignment horizontal="left" vertical="center" wrapText="1"/>
    </xf>
    <xf numFmtId="1" fontId="9" fillId="8" borderId="6" xfId="0" applyNumberFormat="1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4" xfId="0" applyFont="1" applyFill="1" applyBorder="1"/>
    <xf numFmtId="49" fontId="9" fillId="8" borderId="1" xfId="0" applyNumberFormat="1" applyFont="1" applyFill="1" applyBorder="1" applyAlignment="1">
      <alignment horizontal="center"/>
    </xf>
    <xf numFmtId="1" fontId="9" fillId="3" borderId="0" xfId="0" applyNumberFormat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7" borderId="6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16" fontId="9" fillId="17" borderId="5" xfId="0" applyNumberFormat="1" applyFont="1" applyFill="1" applyBorder="1" applyAlignment="1">
      <alignment horizontal="left" vertical="center" wrapText="1"/>
    </xf>
    <xf numFmtId="0" fontId="9" fillId="17" borderId="6" xfId="0" applyFont="1" applyFill="1" applyBorder="1" applyAlignment="1">
      <alignment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9" fillId="17" borderId="1" xfId="0" applyFont="1" applyFill="1" applyBorder="1"/>
    <xf numFmtId="0" fontId="9" fillId="17" borderId="4" xfId="0" applyFont="1" applyFill="1" applyBorder="1"/>
    <xf numFmtId="0" fontId="6" fillId="20" borderId="1" xfId="0" applyFont="1" applyFill="1" applyBorder="1" applyAlignment="1">
      <alignment horizontal="right"/>
    </xf>
    <xf numFmtId="0" fontId="9" fillId="19" borderId="6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vertical="center" wrapText="1"/>
    </xf>
    <xf numFmtId="0" fontId="6" fillId="20" borderId="1" xfId="0" applyFont="1" applyFill="1" applyBorder="1" applyAlignment="1"/>
    <xf numFmtId="0" fontId="6" fillId="18" borderId="5" xfId="0" applyFont="1" applyFill="1" applyBorder="1" applyAlignment="1">
      <alignment horizontal="right" vertical="center" wrapText="1"/>
    </xf>
    <xf numFmtId="0" fontId="9" fillId="18" borderId="5" xfId="0" applyFont="1" applyFill="1" applyBorder="1" applyAlignment="1">
      <alignment horizontal="right" vertical="center" wrapText="1"/>
    </xf>
    <xf numFmtId="0" fontId="9" fillId="18" borderId="5" xfId="0" applyFont="1" applyFill="1" applyBorder="1" applyAlignment="1">
      <alignment horizontal="left" vertical="center" wrapText="1"/>
    </xf>
    <xf numFmtId="0" fontId="6" fillId="18" borderId="5" xfId="0" applyFont="1" applyFill="1" applyBorder="1" applyAlignment="1">
      <alignment horizontal="left" vertical="center" wrapText="1"/>
    </xf>
    <xf numFmtId="0" fontId="9" fillId="19" borderId="6" xfId="0" applyFont="1" applyFill="1" applyBorder="1" applyAlignment="1">
      <alignment horizontal="right" vertical="center" wrapText="1"/>
    </xf>
    <xf numFmtId="0" fontId="9" fillId="19" borderId="1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0" fillId="0" borderId="9" xfId="0" applyBorder="1"/>
    <xf numFmtId="0" fontId="6" fillId="0" borderId="0" xfId="0" applyFont="1"/>
    <xf numFmtId="0" fontId="9" fillId="8" borderId="13" xfId="0" applyFont="1" applyFill="1" applyBorder="1"/>
    <xf numFmtId="0" fontId="9" fillId="16" borderId="13" xfId="0" applyFont="1" applyFill="1" applyBorder="1"/>
    <xf numFmtId="0" fontId="6" fillId="8" borderId="1" xfId="0" applyFont="1" applyFill="1" applyBorder="1"/>
    <xf numFmtId="0" fontId="9" fillId="16" borderId="1" xfId="0" applyFont="1" applyFill="1" applyBorder="1" applyAlignment="1">
      <alignment horizontal="center"/>
    </xf>
    <xf numFmtId="49" fontId="10" fillId="16" borderId="1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left" wrapText="1"/>
    </xf>
    <xf numFmtId="0" fontId="7" fillId="5" borderId="1" xfId="0" applyFont="1" applyFill="1" applyBorder="1"/>
    <xf numFmtId="0" fontId="7" fillId="5" borderId="2" xfId="0" applyFont="1" applyFill="1" applyBorder="1"/>
    <xf numFmtId="0" fontId="7" fillId="5" borderId="11" xfId="0" applyFont="1" applyFill="1" applyBorder="1"/>
    <xf numFmtId="0" fontId="7" fillId="5" borderId="3" xfId="0" applyFont="1" applyFill="1" applyBorder="1"/>
    <xf numFmtId="0" fontId="7" fillId="5" borderId="10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/>
    <xf numFmtId="49" fontId="5" fillId="5" borderId="7" xfId="0" applyNumberFormat="1" applyFont="1" applyFill="1" applyBorder="1"/>
    <xf numFmtId="0" fontId="5" fillId="5" borderId="12" xfId="0" applyFont="1" applyFill="1" applyBorder="1"/>
    <xf numFmtId="0" fontId="5" fillId="5" borderId="9" xfId="0" applyFont="1" applyFill="1" applyBorder="1"/>
    <xf numFmtId="0" fontId="9" fillId="4" borderId="3" xfId="0" applyFont="1" applyFill="1" applyBorder="1" applyAlignment="1">
      <alignment horizontal="left" wrapText="1"/>
    </xf>
    <xf numFmtId="0" fontId="9" fillId="4" borderId="1" xfId="0" applyFont="1" applyFill="1" applyBorder="1"/>
    <xf numFmtId="0" fontId="9" fillId="4" borderId="2" xfId="0" applyFont="1" applyFill="1" applyBorder="1"/>
    <xf numFmtId="0" fontId="9" fillId="4" borderId="11" xfId="0" applyFont="1" applyFill="1" applyBorder="1"/>
    <xf numFmtId="0" fontId="9" fillId="4" borderId="3" xfId="0" applyFont="1" applyFill="1" applyBorder="1"/>
    <xf numFmtId="0" fontId="9" fillId="4" borderId="0" xfId="0" applyFont="1" applyFill="1"/>
    <xf numFmtId="0" fontId="10" fillId="4" borderId="0" xfId="0" applyFont="1" applyFill="1"/>
    <xf numFmtId="0" fontId="9" fillId="4" borderId="10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/>
    <xf numFmtId="49" fontId="10" fillId="4" borderId="7" xfId="0" applyNumberFormat="1" applyFont="1" applyFill="1" applyBorder="1"/>
    <xf numFmtId="0" fontId="10" fillId="4" borderId="8" xfId="0" applyFont="1" applyFill="1" applyBorder="1"/>
    <xf numFmtId="0" fontId="10" fillId="4" borderId="12" xfId="0" applyFont="1" applyFill="1" applyBorder="1"/>
    <xf numFmtId="0" fontId="10" fillId="4" borderId="9" xfId="0" applyFont="1" applyFill="1" applyBorder="1"/>
    <xf numFmtId="0" fontId="19" fillId="15" borderId="3" xfId="0" applyFont="1" applyFill="1" applyBorder="1" applyAlignment="1">
      <alignment horizontal="left" wrapText="1"/>
    </xf>
    <xf numFmtId="0" fontId="19" fillId="15" borderId="1" xfId="0" applyFont="1" applyFill="1" applyBorder="1"/>
    <xf numFmtId="0" fontId="19" fillId="15" borderId="2" xfId="0" applyFont="1" applyFill="1" applyBorder="1"/>
    <xf numFmtId="0" fontId="19" fillId="15" borderId="11" xfId="0" applyFont="1" applyFill="1" applyBorder="1"/>
    <xf numFmtId="0" fontId="20" fillId="15" borderId="3" xfId="0" applyFont="1" applyFill="1" applyBorder="1"/>
    <xf numFmtId="0" fontId="19" fillId="15" borderId="10" xfId="0" applyFont="1" applyFill="1" applyBorder="1" applyAlignment="1">
      <alignment vertical="center" wrapText="1"/>
    </xf>
    <xf numFmtId="0" fontId="19" fillId="15" borderId="5" xfId="0" applyFont="1" applyFill="1" applyBorder="1" applyAlignment="1">
      <alignment vertical="center" wrapText="1"/>
    </xf>
    <xf numFmtId="0" fontId="19" fillId="15" borderId="1" xfId="0" applyFont="1" applyFill="1" applyBorder="1" applyAlignment="1">
      <alignment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20" fillId="15" borderId="7" xfId="0" applyFont="1" applyFill="1" applyBorder="1"/>
    <xf numFmtId="49" fontId="20" fillId="15" borderId="7" xfId="0" applyNumberFormat="1" applyFont="1" applyFill="1" applyBorder="1"/>
    <xf numFmtId="0" fontId="20" fillId="15" borderId="8" xfId="0" applyFont="1" applyFill="1" applyBorder="1"/>
    <xf numFmtId="0" fontId="20" fillId="15" borderId="12" xfId="0" applyFont="1" applyFill="1" applyBorder="1"/>
    <xf numFmtId="0" fontId="20" fillId="15" borderId="9" xfId="0" applyFont="1" applyFill="1" applyBorder="1"/>
    <xf numFmtId="16" fontId="18" fillId="8" borderId="10" xfId="0" applyNumberFormat="1" applyFont="1" applyFill="1" applyBorder="1" applyAlignment="1">
      <alignment horizontal="left" vertical="center" wrapText="1"/>
    </xf>
    <xf numFmtId="0" fontId="18" fillId="8" borderId="5" xfId="0" applyFont="1" applyFill="1" applyBorder="1" applyAlignment="1">
      <alignment vertical="center" wrapText="1"/>
    </xf>
    <xf numFmtId="0" fontId="18" fillId="8" borderId="6" xfId="0" applyFont="1" applyFill="1" applyBorder="1" applyAlignment="1">
      <alignment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/>
    <xf numFmtId="0" fontId="11" fillId="8" borderId="8" xfId="0" applyFont="1" applyFill="1" applyBorder="1"/>
    <xf numFmtId="0" fontId="11" fillId="8" borderId="1" xfId="0" applyFont="1" applyFill="1" applyBorder="1"/>
    <xf numFmtId="0" fontId="11" fillId="8" borderId="9" xfId="0" applyFont="1" applyFill="1" applyBorder="1"/>
    <xf numFmtId="0" fontId="18" fillId="8" borderId="1" xfId="0" applyFont="1" applyFill="1" applyBorder="1"/>
    <xf numFmtId="0" fontId="18" fillId="8" borderId="4" xfId="0" applyFont="1" applyFill="1" applyBorder="1"/>
    <xf numFmtId="16" fontId="18" fillId="16" borderId="10" xfId="0" applyNumberFormat="1" applyFont="1" applyFill="1" applyBorder="1" applyAlignment="1">
      <alignment horizontal="left" vertical="center" wrapText="1"/>
    </xf>
    <xf numFmtId="0" fontId="18" fillId="16" borderId="5" xfId="0" applyFont="1" applyFill="1" applyBorder="1" applyAlignment="1">
      <alignment vertical="center" wrapText="1"/>
    </xf>
    <xf numFmtId="0" fontId="18" fillId="16" borderId="6" xfId="0" applyFont="1" applyFill="1" applyBorder="1" applyAlignment="1">
      <alignment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1" fillId="16" borderId="7" xfId="0" applyFont="1" applyFill="1" applyBorder="1"/>
    <xf numFmtId="0" fontId="11" fillId="16" borderId="8" xfId="0" applyFont="1" applyFill="1" applyBorder="1"/>
    <xf numFmtId="0" fontId="11" fillId="16" borderId="1" xfId="0" applyFont="1" applyFill="1" applyBorder="1"/>
    <xf numFmtId="0" fontId="11" fillId="16" borderId="9" xfId="0" applyFont="1" applyFill="1" applyBorder="1"/>
    <xf numFmtId="0" fontId="18" fillId="16" borderId="1" xfId="0" applyFont="1" applyFill="1" applyBorder="1"/>
    <xf numFmtId="0" fontId="18" fillId="16" borderId="4" xfId="0" applyFont="1" applyFill="1" applyBorder="1"/>
    <xf numFmtId="0" fontId="0" fillId="0" borderId="0" xfId="0" applyAlignment="1"/>
    <xf numFmtId="0" fontId="0" fillId="3" borderId="0" xfId="0" applyFont="1" applyFill="1" applyBorder="1" applyAlignment="1"/>
    <xf numFmtId="0" fontId="9" fillId="8" borderId="2" xfId="0" applyFont="1" applyFill="1" applyBorder="1"/>
    <xf numFmtId="0" fontId="28" fillId="21" borderId="0" xfId="0" applyFont="1" applyFill="1"/>
    <xf numFmtId="0" fontId="29" fillId="21" borderId="0" xfId="0" applyFont="1" applyFill="1" applyAlignment="1">
      <alignment vertical="center"/>
    </xf>
    <xf numFmtId="0" fontId="30" fillId="21" borderId="0" xfId="0" applyFont="1" applyFill="1" applyAlignment="1">
      <alignment vertical="center"/>
    </xf>
    <xf numFmtId="14" fontId="29" fillId="21" borderId="0" xfId="0" applyNumberFormat="1" applyFont="1" applyFill="1" applyAlignment="1">
      <alignment vertical="center"/>
    </xf>
    <xf numFmtId="0" fontId="29" fillId="21" borderId="0" xfId="0" applyFont="1" applyFill="1" applyAlignment="1">
      <alignment horizontal="center" vertical="center"/>
    </xf>
    <xf numFmtId="0" fontId="29" fillId="21" borderId="0" xfId="0" applyFont="1" applyFill="1" applyAlignment="1">
      <alignment horizontal="right" vertical="center"/>
    </xf>
    <xf numFmtId="2" fontId="29" fillId="21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29" fillId="21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0" fillId="21" borderId="0" xfId="0" applyFont="1" applyFill="1" applyAlignment="1">
      <alignment vertical="center"/>
    </xf>
    <xf numFmtId="0" fontId="7" fillId="12" borderId="3" xfId="0" applyFont="1" applyFill="1" applyBorder="1" applyAlignment="1">
      <alignment horizontal="left" wrapText="1"/>
    </xf>
    <xf numFmtId="0" fontId="7" fillId="12" borderId="1" xfId="0" applyFont="1" applyFill="1" applyBorder="1"/>
    <xf numFmtId="0" fontId="7" fillId="12" borderId="2" xfId="0" applyFont="1" applyFill="1" applyBorder="1"/>
    <xf numFmtId="0" fontId="7" fillId="12" borderId="11" xfId="0" applyFont="1" applyFill="1" applyBorder="1"/>
    <xf numFmtId="0" fontId="7" fillId="12" borderId="3" xfId="0" applyFont="1" applyFill="1" applyBorder="1"/>
    <xf numFmtId="0" fontId="7" fillId="12" borderId="10" xfId="0" applyFont="1" applyFill="1" applyBorder="1" applyAlignment="1">
      <alignment vertical="center" wrapText="1"/>
    </xf>
    <xf numFmtId="0" fontId="7" fillId="12" borderId="5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5" fillId="12" borderId="7" xfId="0" applyFont="1" applyFill="1" applyBorder="1"/>
    <xf numFmtId="49" fontId="5" fillId="12" borderId="7" xfId="0" applyNumberFormat="1" applyFont="1" applyFill="1" applyBorder="1"/>
    <xf numFmtId="0" fontId="5" fillId="12" borderId="8" xfId="0" applyFont="1" applyFill="1" applyBorder="1"/>
    <xf numFmtId="0" fontId="5" fillId="12" borderId="12" xfId="0" applyFont="1" applyFill="1" applyBorder="1"/>
    <xf numFmtId="0" fontId="5" fillId="12" borderId="9" xfId="0" applyFont="1" applyFill="1" applyBorder="1"/>
    <xf numFmtId="49" fontId="32" fillId="8" borderId="7" xfId="0" applyNumberFormat="1" applyFont="1" applyFill="1" applyBorder="1" applyAlignment="1">
      <alignment horizontal="center"/>
    </xf>
    <xf numFmtId="0" fontId="28" fillId="3" borderId="0" xfId="0" applyFont="1" applyFill="1"/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right" vertical="center"/>
    </xf>
    <xf numFmtId="0" fontId="29" fillId="21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8" borderId="7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2" fontId="0" fillId="0" borderId="17" xfId="0" applyNumberFormat="1" applyBorder="1"/>
    <xf numFmtId="2" fontId="0" fillId="0" borderId="13" xfId="0" applyNumberFormat="1" applyBorder="1"/>
    <xf numFmtId="0" fontId="6" fillId="0" borderId="11" xfId="0" applyFont="1" applyBorder="1"/>
    <xf numFmtId="0" fontId="6" fillId="0" borderId="4" xfId="0" applyFont="1" applyBorder="1"/>
    <xf numFmtId="0" fontId="6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6" fillId="0" borderId="0" xfId="0" applyFont="1" applyFill="1" applyBorder="1"/>
    <xf numFmtId="0" fontId="6" fillId="5" borderId="1" xfId="0" applyFont="1" applyFill="1" applyBorder="1"/>
    <xf numFmtId="0" fontId="18" fillId="14" borderId="3" xfId="0" applyFont="1" applyFill="1" applyBorder="1" applyAlignment="1">
      <alignment horizontal="left" wrapText="1"/>
    </xf>
    <xf numFmtId="0" fontId="18" fillId="14" borderId="1" xfId="0" applyFont="1" applyFill="1" applyBorder="1"/>
    <xf numFmtId="0" fontId="18" fillId="14" borderId="2" xfId="0" applyFont="1" applyFill="1" applyBorder="1"/>
    <xf numFmtId="0" fontId="18" fillId="14" borderId="11" xfId="0" applyFont="1" applyFill="1" applyBorder="1"/>
    <xf numFmtId="0" fontId="18" fillId="14" borderId="3" xfId="0" applyFont="1" applyFill="1" applyBorder="1"/>
    <xf numFmtId="0" fontId="18" fillId="14" borderId="10" xfId="0" applyFont="1" applyFill="1" applyBorder="1" applyAlignment="1">
      <alignment vertical="center" wrapText="1"/>
    </xf>
    <xf numFmtId="0" fontId="18" fillId="14" borderId="5" xfId="0" applyFont="1" applyFill="1" applyBorder="1" applyAlignment="1">
      <alignment vertical="center" wrapText="1"/>
    </xf>
    <xf numFmtId="0" fontId="18" fillId="14" borderId="1" xfId="0" applyFont="1" applyFill="1" applyBorder="1" applyAlignment="1">
      <alignment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0" fontId="11" fillId="14" borderId="7" xfId="0" applyFont="1" applyFill="1" applyBorder="1"/>
    <xf numFmtId="49" fontId="11" fillId="14" borderId="7" xfId="0" applyNumberFormat="1" applyFont="1" applyFill="1" applyBorder="1"/>
    <xf numFmtId="0" fontId="11" fillId="14" borderId="8" xfId="0" applyFont="1" applyFill="1" applyBorder="1"/>
    <xf numFmtId="0" fontId="11" fillId="14" borderId="12" xfId="0" applyFont="1" applyFill="1" applyBorder="1"/>
    <xf numFmtId="0" fontId="11" fillId="14" borderId="9" xfId="0" applyFont="1" applyFill="1" applyBorder="1"/>
    <xf numFmtId="2" fontId="0" fillId="0" borderId="18" xfId="0" applyNumberFormat="1" applyBorder="1"/>
    <xf numFmtId="2" fontId="0" fillId="0" borderId="19" xfId="0" applyNumberFormat="1" applyBorder="1"/>
    <xf numFmtId="0" fontId="18" fillId="15" borderId="6" xfId="0" applyFont="1" applyFill="1" applyBorder="1" applyAlignment="1">
      <alignment vertical="center" wrapText="1"/>
    </xf>
    <xf numFmtId="0" fontId="18" fillId="15" borderId="5" xfId="0" applyFont="1" applyFill="1" applyBorder="1" applyAlignment="1">
      <alignment vertical="center" wrapText="1"/>
    </xf>
    <xf numFmtId="0" fontId="7" fillId="12" borderId="6" xfId="0" applyFont="1" applyFill="1" applyBorder="1" applyAlignment="1">
      <alignment vertical="center" wrapText="1"/>
    </xf>
    <xf numFmtId="0" fontId="33" fillId="3" borderId="6" xfId="0" applyFont="1" applyFill="1" applyBorder="1" applyAlignment="1">
      <alignment vertical="center" wrapText="1"/>
    </xf>
    <xf numFmtId="0" fontId="33" fillId="3" borderId="5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0" fontId="6" fillId="22" borderId="5" xfId="0" applyFont="1" applyFill="1" applyBorder="1" applyAlignment="1">
      <alignment vertical="center" wrapText="1"/>
    </xf>
    <xf numFmtId="0" fontId="0" fillId="22" borderId="6" xfId="0" applyFill="1" applyBorder="1" applyAlignment="1">
      <alignment vertical="center" wrapText="1"/>
    </xf>
    <xf numFmtId="0" fontId="0" fillId="8" borderId="1" xfId="0" applyFill="1" applyBorder="1"/>
    <xf numFmtId="49" fontId="32" fillId="16" borderId="7" xfId="0" applyNumberFormat="1" applyFont="1" applyFill="1" applyBorder="1" applyAlignment="1">
      <alignment horizontal="center"/>
    </xf>
    <xf numFmtId="0" fontId="29" fillId="21" borderId="0" xfId="0" applyFont="1" applyFill="1" applyAlignment="1">
      <alignment horizontal="left" vertical="center"/>
    </xf>
    <xf numFmtId="0" fontId="10" fillId="17" borderId="7" xfId="0" applyFont="1" applyFill="1" applyBorder="1"/>
    <xf numFmtId="49" fontId="25" fillId="17" borderId="7" xfId="0" applyNumberFormat="1" applyFont="1" applyFill="1" applyBorder="1" applyAlignment="1">
      <alignment horizontal="center"/>
    </xf>
    <xf numFmtId="0" fontId="10" fillId="17" borderId="8" xfId="0" applyFont="1" applyFill="1" applyBorder="1"/>
    <xf numFmtId="0" fontId="10" fillId="17" borderId="1" xfId="0" applyFont="1" applyFill="1" applyBorder="1"/>
    <xf numFmtId="0" fontId="10" fillId="17" borderId="9" xfId="0" applyFont="1" applyFill="1" applyBorder="1"/>
    <xf numFmtId="0" fontId="29" fillId="21" borderId="0" xfId="0" applyNumberFormat="1" applyFont="1" applyFill="1" applyAlignment="1">
      <alignment horizontal="center" vertical="center"/>
    </xf>
    <xf numFmtId="0" fontId="30" fillId="22" borderId="6" xfId="0" applyFont="1" applyFill="1" applyBorder="1" applyAlignment="1">
      <alignment vertical="center" wrapText="1"/>
    </xf>
    <xf numFmtId="0" fontId="29" fillId="21" borderId="0" xfId="0" applyFont="1" applyFill="1" applyAlignment="1">
      <alignment horizontal="center" vertical="center"/>
    </xf>
    <xf numFmtId="0" fontId="29" fillId="21" borderId="0" xfId="0" applyFont="1" applyFill="1" applyAlignment="1">
      <alignment horizontal="left" vertical="center"/>
    </xf>
    <xf numFmtId="0" fontId="33" fillId="3" borderId="1" xfId="0" applyFont="1" applyFill="1" applyBorder="1" applyAlignment="1">
      <alignment vertical="center" wrapText="1"/>
    </xf>
    <xf numFmtId="0" fontId="18" fillId="1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49" fontId="25" fillId="5" borderId="7" xfId="0" applyNumberFormat="1" applyFont="1" applyFill="1" applyBorder="1" applyAlignment="1">
      <alignment horizontal="center"/>
    </xf>
    <xf numFmtId="16" fontId="9" fillId="16" borderId="1" xfId="0" applyNumberFormat="1" applyFont="1" applyFill="1" applyBorder="1" applyAlignment="1">
      <alignment horizontal="left" vertical="center" wrapText="1"/>
    </xf>
    <xf numFmtId="16" fontId="9" fillId="8" borderId="10" xfId="0" applyNumberFormat="1" applyFont="1" applyFill="1" applyBorder="1" applyAlignment="1">
      <alignment horizontal="left" vertical="center" wrapText="1"/>
    </xf>
    <xf numFmtId="16" fontId="9" fillId="16" borderId="10" xfId="0" applyNumberFormat="1" applyFont="1" applyFill="1" applyBorder="1" applyAlignment="1">
      <alignment horizontal="left" vertical="center" wrapText="1"/>
    </xf>
    <xf numFmtId="0" fontId="6" fillId="16" borderId="1" xfId="0" applyFont="1" applyFill="1" applyBorder="1"/>
    <xf numFmtId="49" fontId="32" fillId="5" borderId="7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49" fontId="32" fillId="8" borderId="1" xfId="0" applyNumberFormat="1" applyFont="1" applyFill="1" applyBorder="1" applyAlignment="1">
      <alignment horizontal="center"/>
    </xf>
    <xf numFmtId="49" fontId="25" fillId="8" borderId="1" xfId="0" applyNumberFormat="1" applyFont="1" applyFill="1" applyBorder="1" applyAlignment="1">
      <alignment horizontal="center"/>
    </xf>
    <xf numFmtId="0" fontId="9" fillId="5" borderId="13" xfId="0" applyFont="1" applyFill="1" applyBorder="1"/>
    <xf numFmtId="49" fontId="34" fillId="8" borderId="7" xfId="0" applyNumberFormat="1" applyFont="1" applyFill="1" applyBorder="1" applyAlignment="1">
      <alignment horizontal="center"/>
    </xf>
    <xf numFmtId="15" fontId="0" fillId="0" borderId="0" xfId="0" applyNumberFormat="1"/>
    <xf numFmtId="0" fontId="35" fillId="12" borderId="3" xfId="0" applyFont="1" applyFill="1" applyBorder="1" applyAlignment="1">
      <alignment horizontal="left" wrapText="1"/>
    </xf>
    <xf numFmtId="0" fontId="35" fillId="12" borderId="1" xfId="0" applyFont="1" applyFill="1" applyBorder="1"/>
    <xf numFmtId="0" fontId="35" fillId="12" borderId="2" xfId="0" applyFont="1" applyFill="1" applyBorder="1"/>
    <xf numFmtId="0" fontId="35" fillId="12" borderId="11" xfId="0" applyFont="1" applyFill="1" applyBorder="1"/>
    <xf numFmtId="0" fontId="35" fillId="12" borderId="3" xfId="0" applyFont="1" applyFill="1" applyBorder="1"/>
    <xf numFmtId="0" fontId="35" fillId="12" borderId="10" xfId="0" applyFont="1" applyFill="1" applyBorder="1" applyAlignment="1">
      <alignment vertical="center" wrapText="1"/>
    </xf>
    <xf numFmtId="0" fontId="35" fillId="12" borderId="5" xfId="0" applyFont="1" applyFill="1" applyBorder="1" applyAlignment="1">
      <alignment vertical="center" wrapText="1"/>
    </xf>
    <xf numFmtId="0" fontId="35" fillId="12" borderId="1" xfId="0" applyFont="1" applyFill="1" applyBorder="1" applyAlignment="1">
      <alignment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6" xfId="0" applyFont="1" applyFill="1" applyBorder="1" applyAlignment="1">
      <alignment horizontal="center" vertical="center" wrapText="1"/>
    </xf>
    <xf numFmtId="0" fontId="36" fillId="12" borderId="7" xfId="0" applyFont="1" applyFill="1" applyBorder="1"/>
    <xf numFmtId="49" fontId="36" fillId="12" borderId="7" xfId="0" applyNumberFormat="1" applyFont="1" applyFill="1" applyBorder="1"/>
    <xf numFmtId="0" fontId="36" fillId="12" borderId="8" xfId="0" applyFont="1" applyFill="1" applyBorder="1"/>
    <xf numFmtId="0" fontId="36" fillId="12" borderId="1" xfId="0" applyFont="1" applyFill="1" applyBorder="1"/>
    <xf numFmtId="0" fontId="36" fillId="12" borderId="9" xfId="0" applyFont="1" applyFill="1" applyBorder="1"/>
    <xf numFmtId="49" fontId="25" fillId="16" borderId="1" xfId="0" applyNumberFormat="1" applyFont="1" applyFill="1" applyBorder="1" applyAlignment="1">
      <alignment horizontal="center"/>
    </xf>
    <xf numFmtId="0" fontId="37" fillId="24" borderId="1" xfId="0" applyFont="1" applyFill="1" applyBorder="1" applyAlignment="1">
      <alignment horizontal="center" vertical="center" wrapText="1"/>
    </xf>
    <xf numFmtId="0" fontId="37" fillId="3" borderId="0" xfId="0" applyFont="1" applyFill="1"/>
    <xf numFmtId="0" fontId="37" fillId="6" borderId="1" xfId="0" applyFont="1" applyFill="1" applyBorder="1" applyAlignment="1">
      <alignment horizontal="center" vertical="center" wrapText="1"/>
    </xf>
    <xf numFmtId="0" fontId="37" fillId="25" borderId="1" xfId="0" applyFont="1" applyFill="1" applyBorder="1" applyAlignment="1">
      <alignment horizontal="center" vertical="center" wrapText="1"/>
    </xf>
    <xf numFmtId="0" fontId="37" fillId="23" borderId="1" xfId="0" applyFont="1" applyFill="1" applyBorder="1" applyAlignment="1">
      <alignment horizontal="center" vertical="center" wrapText="1"/>
    </xf>
    <xf numFmtId="16" fontId="9" fillId="3" borderId="0" xfId="0" applyNumberFormat="1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8" fillId="24" borderId="4" xfId="0" applyFont="1" applyFill="1" applyBorder="1" applyAlignment="1">
      <alignment horizontal="center" vertical="center" wrapText="1"/>
    </xf>
    <xf numFmtId="0" fontId="39" fillId="0" borderId="0" xfId="0" applyFont="1"/>
    <xf numFmtId="0" fontId="38" fillId="3" borderId="0" xfId="0" applyFont="1" applyFill="1"/>
    <xf numFmtId="0" fontId="38" fillId="6" borderId="4" xfId="0" applyFont="1" applyFill="1" applyBorder="1" applyAlignment="1">
      <alignment horizontal="center" vertical="center" wrapText="1"/>
    </xf>
    <xf numFmtId="0" fontId="38" fillId="25" borderId="4" xfId="0" applyFont="1" applyFill="1" applyBorder="1" applyAlignment="1">
      <alignment horizontal="center" vertical="center" wrapText="1"/>
    </xf>
    <xf numFmtId="0" fontId="38" fillId="23" borderId="4" xfId="0" applyFont="1" applyFill="1" applyBorder="1" applyAlignment="1">
      <alignment horizontal="center" vertical="center" wrapText="1"/>
    </xf>
    <xf numFmtId="0" fontId="40" fillId="24" borderId="4" xfId="0" applyFont="1" applyFill="1" applyBorder="1" applyAlignment="1">
      <alignment horizontal="center" vertical="center" wrapText="1"/>
    </xf>
    <xf numFmtId="0" fontId="41" fillId="0" borderId="0" xfId="0" applyFont="1"/>
    <xf numFmtId="0" fontId="40" fillId="3" borderId="0" xfId="0" applyFont="1" applyFill="1"/>
    <xf numFmtId="0" fontId="40" fillId="24" borderId="1" xfId="0" applyFont="1" applyFill="1" applyBorder="1" applyAlignment="1">
      <alignment horizontal="center" vertical="center" wrapText="1"/>
    </xf>
    <xf numFmtId="0" fontId="40" fillId="6" borderId="4" xfId="0" applyFont="1" applyFill="1" applyBorder="1" applyAlignment="1">
      <alignment horizontal="center" vertical="center" wrapText="1"/>
    </xf>
    <xf numFmtId="0" fontId="40" fillId="25" borderId="4" xfId="0" applyFont="1" applyFill="1" applyBorder="1" applyAlignment="1">
      <alignment horizontal="center" vertical="center" wrapText="1"/>
    </xf>
    <xf numFmtId="0" fontId="40" fillId="23" borderId="4" xfId="0" applyFont="1" applyFill="1" applyBorder="1" applyAlignment="1">
      <alignment horizontal="center" vertical="center" wrapText="1"/>
    </xf>
    <xf numFmtId="0" fontId="33" fillId="24" borderId="4" xfId="0" applyFont="1" applyFill="1" applyBorder="1" applyAlignment="1">
      <alignment horizontal="center" vertical="center" wrapText="1"/>
    </xf>
    <xf numFmtId="0" fontId="42" fillId="0" borderId="0" xfId="0" applyFont="1"/>
    <xf numFmtId="0" fontId="33" fillId="3" borderId="0" xfId="0" applyFont="1" applyFill="1"/>
    <xf numFmtId="0" fontId="33" fillId="24" borderId="1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33" fillId="25" borderId="4" xfId="0" applyFont="1" applyFill="1" applyBorder="1" applyAlignment="1">
      <alignment horizontal="center" vertical="center" wrapText="1"/>
    </xf>
    <xf numFmtId="0" fontId="33" fillId="23" borderId="4" xfId="0" applyFont="1" applyFill="1" applyBorder="1" applyAlignment="1">
      <alignment horizontal="center" vertical="center" wrapText="1"/>
    </xf>
    <xf numFmtId="0" fontId="37" fillId="24" borderId="1" xfId="0" applyFont="1" applyFill="1" applyBorder="1"/>
    <xf numFmtId="0" fontId="38" fillId="24" borderId="1" xfId="0" applyFont="1" applyFill="1" applyBorder="1"/>
    <xf numFmtId="0" fontId="40" fillId="24" borderId="1" xfId="0" applyFont="1" applyFill="1" applyBorder="1"/>
    <xf numFmtId="0" fontId="33" fillId="24" borderId="1" xfId="0" applyFont="1" applyFill="1" applyBorder="1"/>
    <xf numFmtId="0" fontId="10" fillId="17" borderId="2" xfId="0" applyFont="1" applyFill="1" applyBorder="1"/>
    <xf numFmtId="0" fontId="10" fillId="17" borderId="3" xfId="0" applyFont="1" applyFill="1" applyBorder="1"/>
    <xf numFmtId="49" fontId="43" fillId="8" borderId="7" xfId="0" applyNumberFormat="1" applyFont="1" applyFill="1" applyBorder="1" applyAlignment="1">
      <alignment horizontal="center"/>
    </xf>
    <xf numFmtId="49" fontId="43" fillId="16" borderId="1" xfId="0" applyNumberFormat="1" applyFont="1" applyFill="1" applyBorder="1" applyAlignment="1">
      <alignment horizontal="center"/>
    </xf>
    <xf numFmtId="49" fontId="43" fillId="16" borderId="7" xfId="0" applyNumberFormat="1" applyFont="1" applyFill="1" applyBorder="1" applyAlignment="1">
      <alignment horizontal="center"/>
    </xf>
    <xf numFmtId="0" fontId="44" fillId="24" borderId="4" xfId="0" applyFont="1" applyFill="1" applyBorder="1" applyAlignment="1">
      <alignment horizontal="center" vertical="center" wrapText="1"/>
    </xf>
    <xf numFmtId="0" fontId="45" fillId="0" borderId="0" xfId="0" applyFont="1"/>
    <xf numFmtId="0" fontId="44" fillId="3" borderId="0" xfId="0" applyFont="1" applyFill="1"/>
    <xf numFmtId="0" fontId="44" fillId="24" borderId="1" xfId="0" applyFont="1" applyFill="1" applyBorder="1"/>
    <xf numFmtId="0" fontId="44" fillId="6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44" fillId="23" borderId="4" xfId="0" applyFont="1" applyFill="1" applyBorder="1" applyAlignment="1">
      <alignment horizontal="center" vertical="center" wrapText="1"/>
    </xf>
    <xf numFmtId="0" fontId="44" fillId="24" borderId="1" xfId="0" applyFont="1" applyFill="1" applyBorder="1" applyAlignment="1">
      <alignment horizontal="center" vertical="center" wrapText="1"/>
    </xf>
    <xf numFmtId="49" fontId="32" fillId="16" borderId="1" xfId="0" applyNumberFormat="1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 vertical="center" wrapText="1"/>
    </xf>
    <xf numFmtId="16" fontId="18" fillId="16" borderId="1" xfId="0" applyNumberFormat="1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vertical="center" wrapText="1"/>
    </xf>
    <xf numFmtId="0" fontId="18" fillId="16" borderId="1" xfId="0" applyFont="1" applyFill="1" applyBorder="1" applyAlignment="1">
      <alignment horizontal="center" vertical="center" wrapText="1"/>
    </xf>
    <xf numFmtId="49" fontId="34" fillId="16" borderId="1" xfId="0" applyNumberFormat="1" applyFont="1" applyFill="1" applyBorder="1" applyAlignment="1">
      <alignment horizontal="center"/>
    </xf>
    <xf numFmtId="16" fontId="9" fillId="8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16" fontId="9" fillId="26" borderId="5" xfId="0" applyNumberFormat="1" applyFont="1" applyFill="1" applyBorder="1" applyAlignment="1">
      <alignment horizontal="left" vertical="center" wrapText="1"/>
    </xf>
    <xf numFmtId="0" fontId="9" fillId="26" borderId="6" xfId="0" applyFont="1" applyFill="1" applyBorder="1" applyAlignment="1">
      <alignment vertical="center" wrapText="1"/>
    </xf>
    <xf numFmtId="0" fontId="9" fillId="26" borderId="6" xfId="0" applyFont="1" applyFill="1" applyBorder="1" applyAlignment="1">
      <alignment horizontal="center" vertical="center" wrapText="1"/>
    </xf>
    <xf numFmtId="0" fontId="10" fillId="26" borderId="1" xfId="0" applyFont="1" applyFill="1" applyBorder="1"/>
    <xf numFmtId="0" fontId="9" fillId="26" borderId="1" xfId="0" applyFont="1" applyFill="1" applyBorder="1"/>
    <xf numFmtId="0" fontId="9" fillId="26" borderId="4" xfId="0" applyFont="1" applyFill="1" applyBorder="1"/>
    <xf numFmtId="49" fontId="46" fillId="8" borderId="1" xfId="0" applyNumberFormat="1" applyFont="1" applyFill="1" applyBorder="1" applyAlignment="1">
      <alignment horizontal="center"/>
    </xf>
    <xf numFmtId="49" fontId="46" fillId="16" borderId="1" xfId="0" applyNumberFormat="1" applyFont="1" applyFill="1" applyBorder="1" applyAlignment="1">
      <alignment horizontal="center"/>
    </xf>
    <xf numFmtId="49" fontId="10" fillId="14" borderId="7" xfId="0" applyNumberFormat="1" applyFont="1" applyFill="1" applyBorder="1" applyAlignment="1">
      <alignment horizontal="center"/>
    </xf>
    <xf numFmtId="0" fontId="47" fillId="5" borderId="8" xfId="0" applyFont="1" applyFill="1" applyBorder="1"/>
    <xf numFmtId="0" fontId="29" fillId="21" borderId="0" xfId="0" applyFont="1" applyFill="1" applyAlignment="1">
      <alignment horizontal="right" vertical="center"/>
    </xf>
    <xf numFmtId="0" fontId="29" fillId="21" borderId="0" xfId="0" applyFont="1" applyFill="1" applyAlignment="1">
      <alignment vertical="center"/>
    </xf>
    <xf numFmtId="0" fontId="28" fillId="21" borderId="0" xfId="0" applyFont="1" applyFill="1"/>
    <xf numFmtId="0" fontId="6" fillId="18" borderId="1" xfId="0" applyFont="1" applyFill="1" applyBorder="1"/>
    <xf numFmtId="49" fontId="46" fillId="8" borderId="7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29" fillId="22" borderId="5" xfId="0" applyFont="1" applyFill="1" applyBorder="1" applyAlignment="1">
      <alignment horizontal="right" vertical="center" wrapText="1"/>
    </xf>
    <xf numFmtId="0" fontId="33" fillId="22" borderId="6" xfId="0" applyFont="1" applyFill="1" applyBorder="1" applyAlignment="1">
      <alignment vertical="center" wrapText="1"/>
    </xf>
    <xf numFmtId="0" fontId="0" fillId="22" borderId="6" xfId="0" applyFill="1" applyBorder="1" applyAlignment="1">
      <alignment horizontal="right" vertical="center" wrapText="1"/>
    </xf>
    <xf numFmtId="0" fontId="30" fillId="22" borderId="6" xfId="0" applyFont="1" applyFill="1" applyBorder="1" applyAlignment="1">
      <alignment horizontal="right" vertical="center" wrapText="1"/>
    </xf>
    <xf numFmtId="0" fontId="29" fillId="22" borderId="6" xfId="0" applyFont="1" applyFill="1" applyBorder="1" applyAlignment="1">
      <alignment horizontal="right" vertical="center" wrapText="1"/>
    </xf>
    <xf numFmtId="0" fontId="6" fillId="22" borderId="6" xfId="0" applyFont="1" applyFill="1" applyBorder="1" applyAlignment="1">
      <alignment horizontal="right" vertical="center" wrapText="1"/>
    </xf>
    <xf numFmtId="0" fontId="48" fillId="4" borderId="6" xfId="0" applyFont="1" applyFill="1" applyBorder="1" applyAlignment="1">
      <alignment vertical="center" wrapText="1"/>
    </xf>
    <xf numFmtId="0" fontId="48" fillId="7" borderId="6" xfId="0" applyFont="1" applyFill="1" applyBorder="1" applyAlignment="1">
      <alignment vertical="center" wrapText="1"/>
    </xf>
    <xf numFmtId="0" fontId="48" fillId="12" borderId="6" xfId="0" applyFont="1" applyFill="1" applyBorder="1" applyAlignment="1">
      <alignment vertical="center" wrapText="1"/>
    </xf>
    <xf numFmtId="0" fontId="49" fillId="0" borderId="0" xfId="0" applyFont="1"/>
    <xf numFmtId="0" fontId="9" fillId="5" borderId="6" xfId="0" applyFont="1" applyFill="1" applyBorder="1" applyAlignment="1">
      <alignment horizontal="left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49" fontId="25" fillId="5" borderId="1" xfId="0" applyNumberFormat="1" applyFont="1" applyFill="1" applyBorder="1" applyAlignment="1">
      <alignment horizontal="center"/>
    </xf>
    <xf numFmtId="0" fontId="29" fillId="21" borderId="0" xfId="0" applyFont="1" applyFill="1" applyAlignment="1">
      <alignment horizontal="right" vertical="center"/>
    </xf>
    <xf numFmtId="0" fontId="29" fillId="21" borderId="0" xfId="0" applyFont="1" applyFill="1" applyAlignment="1">
      <alignment vertical="center"/>
    </xf>
    <xf numFmtId="49" fontId="46" fillId="16" borderId="7" xfId="0" applyNumberFormat="1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49" fontId="29" fillId="21" borderId="0" xfId="0" applyNumberFormat="1" applyFont="1" applyFill="1" applyAlignment="1">
      <alignment horizontal="center" vertical="center"/>
    </xf>
    <xf numFmtId="49" fontId="29" fillId="21" borderId="0" xfId="0" applyNumberFormat="1" applyFont="1" applyFill="1" applyAlignment="1">
      <alignment vertical="center"/>
    </xf>
    <xf numFmtId="49" fontId="0" fillId="0" borderId="0" xfId="0" applyNumberFormat="1"/>
    <xf numFmtId="49" fontId="29" fillId="3" borderId="0" xfId="0" applyNumberFormat="1" applyFont="1" applyFill="1" applyAlignment="1">
      <alignment vertical="center"/>
    </xf>
    <xf numFmtId="49" fontId="27" fillId="16" borderId="7" xfId="0" applyNumberFormat="1" applyFont="1" applyFill="1" applyBorder="1" applyAlignment="1">
      <alignment horizontal="center"/>
    </xf>
    <xf numFmtId="0" fontId="24" fillId="22" borderId="6" xfId="0" applyFont="1" applyFill="1" applyBorder="1" applyAlignment="1">
      <alignment vertical="center" wrapText="1"/>
    </xf>
    <xf numFmtId="16" fontId="9" fillId="5" borderId="10" xfId="0" applyNumberFormat="1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vertical="center" wrapText="1"/>
    </xf>
    <xf numFmtId="0" fontId="37" fillId="26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right" vertical="center" wrapText="1"/>
    </xf>
    <xf numFmtId="0" fontId="0" fillId="0" borderId="0" xfId="0" applyNumberFormat="1"/>
    <xf numFmtId="0" fontId="33" fillId="24" borderId="0" xfId="0" applyFont="1" applyFill="1" applyBorder="1" applyAlignment="1">
      <alignment horizontal="center" vertical="center" wrapText="1"/>
    </xf>
    <xf numFmtId="0" fontId="33" fillId="24" borderId="0" xfId="0" applyFont="1" applyFill="1" applyBorder="1"/>
    <xf numFmtId="0" fontId="33" fillId="6" borderId="0" xfId="0" applyFont="1" applyFill="1" applyBorder="1" applyAlignment="1">
      <alignment horizontal="center" vertical="center" wrapText="1"/>
    </xf>
    <xf numFmtId="0" fontId="33" fillId="25" borderId="0" xfId="0" applyFont="1" applyFill="1" applyBorder="1" applyAlignment="1">
      <alignment horizontal="center" vertical="center" wrapText="1"/>
    </xf>
    <xf numFmtId="0" fontId="33" fillId="23" borderId="0" xfId="0" applyFont="1" applyFill="1" applyBorder="1" applyAlignment="1">
      <alignment horizontal="center" vertical="center" wrapText="1"/>
    </xf>
    <xf numFmtId="0" fontId="4" fillId="0" borderId="0" xfId="0" applyFont="1"/>
    <xf numFmtId="49" fontId="50" fillId="8" borderId="7" xfId="0" applyNumberFormat="1" applyFont="1" applyFill="1" applyBorder="1" applyAlignment="1">
      <alignment horizontal="center"/>
    </xf>
    <xf numFmtId="0" fontId="0" fillId="0" borderId="0" xfId="0" applyAlignment="1"/>
    <xf numFmtId="0" fontId="23" fillId="6" borderId="1" xfId="0" applyFont="1" applyFill="1" applyBorder="1" applyAlignment="1">
      <alignment horizontal="right"/>
    </xf>
    <xf numFmtId="49" fontId="25" fillId="17" borderId="1" xfId="0" applyNumberFormat="1" applyFont="1" applyFill="1" applyBorder="1" applyAlignment="1">
      <alignment horizontal="center"/>
    </xf>
    <xf numFmtId="0" fontId="13" fillId="13" borderId="1" xfId="0" applyFont="1" applyFill="1" applyBorder="1" applyAlignment="1">
      <alignment horizontal="right"/>
    </xf>
    <xf numFmtId="0" fontId="13" fillId="14" borderId="1" xfId="0" applyFont="1" applyFill="1" applyBorder="1" applyAlignment="1">
      <alignment horizontal="right"/>
    </xf>
    <xf numFmtId="0" fontId="15" fillId="9" borderId="1" xfId="0" applyFont="1" applyFill="1" applyBorder="1" applyAlignment="1">
      <alignment horizontal="right"/>
    </xf>
    <xf numFmtId="49" fontId="43" fillId="8" borderId="1" xfId="0" applyNumberFormat="1" applyFont="1" applyFill="1" applyBorder="1" applyAlignment="1">
      <alignment horizontal="center"/>
    </xf>
    <xf numFmtId="0" fontId="3" fillId="0" borderId="0" xfId="0" applyFont="1"/>
    <xf numFmtId="49" fontId="46" fillId="17" borderId="1" xfId="0" applyNumberFormat="1" applyFont="1" applyFill="1" applyBorder="1" applyAlignment="1">
      <alignment horizontal="center"/>
    </xf>
    <xf numFmtId="49" fontId="32" fillId="5" borderId="1" xfId="0" applyNumberFormat="1" applyFont="1" applyFill="1" applyBorder="1" applyAlignment="1">
      <alignment horizontal="center"/>
    </xf>
    <xf numFmtId="0" fontId="43" fillId="16" borderId="8" xfId="0" applyFont="1" applyFill="1" applyBorder="1"/>
    <xf numFmtId="0" fontId="2" fillId="0" borderId="0" xfId="0" applyFont="1"/>
    <xf numFmtId="0" fontId="25" fillId="8" borderId="7" xfId="0" applyFont="1" applyFill="1" applyBorder="1"/>
    <xf numFmtId="16" fontId="18" fillId="5" borderId="10" xfId="0" applyNumberFormat="1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18" fillId="5" borderId="1" xfId="0" applyFont="1" applyFill="1" applyBorder="1"/>
    <xf numFmtId="0" fontId="18" fillId="5" borderId="4" xfId="0" applyFont="1" applyFill="1" applyBorder="1"/>
    <xf numFmtId="0" fontId="2" fillId="0" borderId="0" xfId="0" applyFont="1" applyFill="1" applyBorder="1"/>
    <xf numFmtId="0" fontId="18" fillId="14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vertical="center" wrapText="1"/>
    </xf>
    <xf numFmtId="49" fontId="43" fillId="5" borderId="7" xfId="0" applyNumberFormat="1" applyFont="1" applyFill="1" applyBorder="1" applyAlignment="1">
      <alignment horizontal="center"/>
    </xf>
    <xf numFmtId="49" fontId="50" fillId="5" borderId="1" xfId="0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29" fillId="21" borderId="0" xfId="0" applyFont="1" applyFill="1" applyAlignment="1">
      <alignment horizontal="right" vertical="center"/>
    </xf>
    <xf numFmtId="0" fontId="29" fillId="21" borderId="0" xfId="0" applyFont="1" applyFill="1" applyAlignment="1">
      <alignment vertical="center"/>
    </xf>
    <xf numFmtId="0" fontId="28" fillId="21" borderId="0" xfId="0" applyFont="1" applyFill="1"/>
    <xf numFmtId="0" fontId="31" fillId="0" borderId="0" xfId="0" applyFont="1" applyAlignment="1">
      <alignment vertical="center" wrapText="1"/>
    </xf>
    <xf numFmtId="0" fontId="30" fillId="3" borderId="0" xfId="0" applyFont="1" applyFill="1" applyAlignment="1">
      <alignment vertical="center"/>
    </xf>
    <xf numFmtId="0" fontId="6" fillId="8" borderId="2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26" fillId="19" borderId="2" xfId="0" applyFont="1" applyFill="1" applyBorder="1" applyAlignment="1">
      <alignment horizontal="center" vertical="center" wrapText="1"/>
    </xf>
    <xf numFmtId="0" fontId="26" fillId="19" borderId="4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left"/>
    </xf>
    <xf numFmtId="0" fontId="0" fillId="0" borderId="0" xfId="0" applyAlignment="1"/>
    <xf numFmtId="0" fontId="26" fillId="18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4" fillId="24" borderId="2" xfId="0" applyFont="1" applyFill="1" applyBorder="1" applyAlignment="1">
      <alignment horizontal="left" vertical="center" wrapText="1"/>
    </xf>
    <xf numFmtId="0" fontId="44" fillId="24" borderId="3" xfId="0" applyFont="1" applyFill="1" applyBorder="1" applyAlignment="1">
      <alignment horizontal="left" vertical="center" wrapText="1"/>
    </xf>
    <xf numFmtId="0" fontId="44" fillId="24" borderId="4" xfId="0" applyFont="1" applyFill="1" applyBorder="1" applyAlignment="1">
      <alignment horizontal="left" vertical="center" wrapText="1"/>
    </xf>
    <xf numFmtId="0" fontId="33" fillId="24" borderId="2" xfId="0" applyFont="1" applyFill="1" applyBorder="1" applyAlignment="1">
      <alignment horizontal="left" vertical="center" wrapText="1"/>
    </xf>
    <xf numFmtId="0" fontId="33" fillId="24" borderId="3" xfId="0" applyFont="1" applyFill="1" applyBorder="1" applyAlignment="1">
      <alignment horizontal="left" vertical="center" wrapText="1"/>
    </xf>
    <xf numFmtId="0" fontId="33" fillId="24" borderId="4" xfId="0" applyFont="1" applyFill="1" applyBorder="1" applyAlignment="1">
      <alignment horizontal="left" vertical="center" wrapText="1"/>
    </xf>
    <xf numFmtId="0" fontId="40" fillId="24" borderId="2" xfId="0" applyFont="1" applyFill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wrapText="1"/>
    </xf>
    <xf numFmtId="0" fontId="13" fillId="14" borderId="4" xfId="0" applyFont="1" applyFill="1" applyBorder="1" applyAlignment="1">
      <alignment horizontal="center" wrapText="1"/>
    </xf>
    <xf numFmtId="0" fontId="13" fillId="14" borderId="3" xfId="0" applyFont="1" applyFill="1" applyBorder="1" applyAlignment="1">
      <alignment horizontal="center" wrapText="1"/>
    </xf>
    <xf numFmtId="0" fontId="13" fillId="14" borderId="2" xfId="0" applyFont="1" applyFill="1" applyBorder="1" applyAlignment="1">
      <alignment horizontal="left" wrapText="1"/>
    </xf>
    <xf numFmtId="0" fontId="13" fillId="14" borderId="3" xfId="0" applyFont="1" applyFill="1" applyBorder="1" applyAlignment="1">
      <alignment horizontal="left" wrapText="1"/>
    </xf>
    <xf numFmtId="0" fontId="13" fillId="14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14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37" fillId="24" borderId="2" xfId="0" applyFont="1" applyFill="1" applyBorder="1" applyAlignment="1">
      <alignment horizontal="left" vertical="center" wrapText="1"/>
    </xf>
    <xf numFmtId="0" fontId="37" fillId="24" borderId="3" xfId="0" applyFont="1" applyFill="1" applyBorder="1" applyAlignment="1">
      <alignment horizontal="left" vertical="center" wrapText="1"/>
    </xf>
    <xf numFmtId="0" fontId="37" fillId="24" borderId="4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center"/>
    </xf>
    <xf numFmtId="16" fontId="10" fillId="3" borderId="0" xfId="0" applyNumberFormat="1" applyFont="1" applyFill="1" applyBorder="1" applyAlignment="1">
      <alignment horizontal="left" vertical="center" wrapText="1"/>
    </xf>
    <xf numFmtId="0" fontId="0" fillId="0" borderId="0" xfId="0" applyFont="1" applyAlignment="1"/>
    <xf numFmtId="0" fontId="15" fillId="9" borderId="2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left" wrapText="1"/>
    </xf>
    <xf numFmtId="0" fontId="15" fillId="9" borderId="3" xfId="0" applyFont="1" applyFill="1" applyBorder="1" applyAlignment="1">
      <alignment horizontal="left" wrapText="1"/>
    </xf>
    <xf numFmtId="0" fontId="15" fillId="9" borderId="2" xfId="0" applyFont="1" applyFill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0" fontId="15" fillId="9" borderId="4" xfId="0" applyFont="1" applyFill="1" applyBorder="1" applyAlignment="1">
      <alignment horizont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/>
    </xf>
    <xf numFmtId="0" fontId="38" fillId="24" borderId="2" xfId="0" applyFont="1" applyFill="1" applyBorder="1" applyAlignment="1">
      <alignment horizontal="left" vertical="center" wrapText="1"/>
    </xf>
    <xf numFmtId="0" fontId="38" fillId="24" borderId="3" xfId="0" applyFont="1" applyFill="1" applyBorder="1" applyAlignment="1">
      <alignment horizontal="left" vertical="center" wrapText="1"/>
    </xf>
    <xf numFmtId="0" fontId="38" fillId="24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wrapText="1"/>
    </xf>
    <xf numFmtId="0" fontId="7" fillId="11" borderId="3" xfId="0" applyFont="1" applyFill="1" applyBorder="1" applyAlignment="1">
      <alignment horizontal="left" wrapText="1"/>
    </xf>
    <xf numFmtId="0" fontId="7" fillId="11" borderId="2" xfId="0" applyFont="1" applyFill="1" applyBorder="1" applyAlignment="1">
      <alignment horizontal="center" wrapText="1"/>
    </xf>
    <xf numFmtId="0" fontId="7" fillId="11" borderId="3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wrapText="1"/>
    </xf>
    <xf numFmtId="0" fontId="7" fillId="12" borderId="3" xfId="0" applyFont="1" applyFill="1" applyBorder="1" applyAlignment="1">
      <alignment horizontal="left" wrapText="1"/>
    </xf>
    <xf numFmtId="0" fontId="7" fillId="12" borderId="2" xfId="0" applyFont="1" applyFill="1" applyBorder="1" applyAlignment="1">
      <alignment horizontal="center" wrapText="1"/>
    </xf>
    <xf numFmtId="0" fontId="7" fillId="12" borderId="3" xfId="0" applyFont="1" applyFill="1" applyBorder="1" applyAlignment="1">
      <alignment horizontal="center" wrapText="1"/>
    </xf>
    <xf numFmtId="0" fontId="7" fillId="12" borderId="4" xfId="0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wrapText="1"/>
    </xf>
    <xf numFmtId="0" fontId="13" fillId="7" borderId="3" xfId="0" applyFont="1" applyFill="1" applyBorder="1" applyAlignment="1">
      <alignment horizontal="left" wrapText="1"/>
    </xf>
    <xf numFmtId="0" fontId="13" fillId="7" borderId="2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0" fontId="13" fillId="7" borderId="4" xfId="0" applyFont="1" applyFill="1" applyBorder="1" applyAlignment="1">
      <alignment horizontal="center" wrapText="1"/>
    </xf>
    <xf numFmtId="0" fontId="18" fillId="14" borderId="2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3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left" wrapText="1"/>
    </xf>
    <xf numFmtId="0" fontId="18" fillId="14" borderId="3" xfId="0" applyFont="1" applyFill="1" applyBorder="1" applyAlignment="1">
      <alignment horizontal="left" wrapText="1"/>
    </xf>
    <xf numFmtId="0" fontId="18" fillId="14" borderId="2" xfId="0" applyFont="1" applyFill="1" applyBorder="1" applyAlignment="1">
      <alignment horizontal="center" wrapText="1"/>
    </xf>
    <xf numFmtId="0" fontId="18" fillId="14" borderId="3" xfId="0" applyFont="1" applyFill="1" applyBorder="1" applyAlignment="1">
      <alignment horizontal="center" wrapText="1"/>
    </xf>
    <xf numFmtId="0" fontId="18" fillId="14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35" fillId="12" borderId="2" xfId="0" applyFont="1" applyFill="1" applyBorder="1" applyAlignment="1">
      <alignment horizontal="center"/>
    </xf>
    <xf numFmtId="0" fontId="51" fillId="0" borderId="0" xfId="0" applyFont="1" applyAlignment="1">
      <alignment wrapText="1"/>
    </xf>
    <xf numFmtId="0" fontId="10" fillId="0" borderId="0" xfId="0" applyFont="1" applyAlignment="1"/>
    <xf numFmtId="0" fontId="35" fillId="12" borderId="2" xfId="0" applyFont="1" applyFill="1" applyBorder="1" applyAlignment="1">
      <alignment horizontal="center" vertical="center" wrapText="1"/>
    </xf>
    <xf numFmtId="0" fontId="35" fillId="12" borderId="3" xfId="0" applyFont="1" applyFill="1" applyBorder="1" applyAlignment="1">
      <alignment horizontal="center"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5" fillId="12" borderId="2" xfId="0" applyFont="1" applyFill="1" applyBorder="1" applyAlignment="1">
      <alignment horizontal="left" wrapText="1"/>
    </xf>
    <xf numFmtId="0" fontId="35" fillId="12" borderId="3" xfId="0" applyFont="1" applyFill="1" applyBorder="1" applyAlignment="1">
      <alignment horizontal="left" wrapText="1"/>
    </xf>
    <xf numFmtId="0" fontId="35" fillId="12" borderId="2" xfId="0" applyFont="1" applyFill="1" applyBorder="1" applyAlignment="1">
      <alignment horizontal="center" wrapText="1"/>
    </xf>
    <xf numFmtId="0" fontId="35" fillId="12" borderId="3" xfId="0" applyFont="1" applyFill="1" applyBorder="1" applyAlignment="1">
      <alignment horizontal="center" wrapText="1"/>
    </xf>
    <xf numFmtId="0" fontId="35" fillId="12" borderId="4" xfId="0" applyFont="1" applyFill="1" applyBorder="1" applyAlignment="1">
      <alignment horizont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left" wrapText="1"/>
    </xf>
    <xf numFmtId="0" fontId="21" fillId="6" borderId="3" xfId="0" applyFont="1" applyFill="1" applyBorder="1" applyAlignment="1">
      <alignment horizontal="left" wrapText="1"/>
    </xf>
    <xf numFmtId="0" fontId="21" fillId="6" borderId="2" xfId="0" applyFont="1" applyFill="1" applyBorder="1" applyAlignment="1">
      <alignment horizontal="center" wrapText="1"/>
    </xf>
    <xf numFmtId="0" fontId="21" fillId="6" borderId="3" xfId="0" applyFont="1" applyFill="1" applyBorder="1" applyAlignment="1">
      <alignment horizontal="center" wrapText="1"/>
    </xf>
    <xf numFmtId="0" fontId="21" fillId="6" borderId="4" xfId="0" applyFont="1" applyFill="1" applyBorder="1" applyAlignment="1">
      <alignment horizontal="center" wrapText="1"/>
    </xf>
    <xf numFmtId="0" fontId="23" fillId="6" borderId="1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9" fillId="15" borderId="2" xfId="0" applyFont="1" applyFill="1" applyBorder="1" applyAlignment="1">
      <alignment horizontal="center"/>
    </xf>
    <xf numFmtId="0" fontId="19" fillId="15" borderId="2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 wrapText="1"/>
    </xf>
    <xf numFmtId="0" fontId="19" fillId="15" borderId="4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left" wrapText="1"/>
    </xf>
    <xf numFmtId="0" fontId="19" fillId="15" borderId="3" xfId="0" applyFont="1" applyFill="1" applyBorder="1" applyAlignment="1">
      <alignment horizontal="left" wrapText="1"/>
    </xf>
    <xf numFmtId="0" fontId="19" fillId="15" borderId="2" xfId="0" applyFont="1" applyFill="1" applyBorder="1" applyAlignment="1">
      <alignment horizontal="center" wrapText="1"/>
    </xf>
    <xf numFmtId="0" fontId="19" fillId="15" borderId="3" xfId="0" applyFont="1" applyFill="1" applyBorder="1" applyAlignment="1">
      <alignment horizontal="center" wrapText="1"/>
    </xf>
    <xf numFmtId="0" fontId="19" fillId="15" borderId="4" xfId="0" applyFont="1" applyFill="1" applyBorder="1" applyAlignment="1">
      <alignment horizont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left" wrapText="1"/>
    </xf>
    <xf numFmtId="0" fontId="13" fillId="12" borderId="3" xfId="0" applyFont="1" applyFill="1" applyBorder="1" applyAlignment="1">
      <alignment horizontal="left" wrapText="1"/>
    </xf>
    <xf numFmtId="0" fontId="13" fillId="12" borderId="2" xfId="0" applyFont="1" applyFill="1" applyBorder="1" applyAlignment="1">
      <alignment horizontal="center" wrapText="1"/>
    </xf>
    <xf numFmtId="0" fontId="13" fillId="12" borderId="3" xfId="0" applyFont="1" applyFill="1" applyBorder="1" applyAlignment="1">
      <alignment horizontal="center" wrapText="1"/>
    </xf>
    <xf numFmtId="0" fontId="13" fillId="12" borderId="4" xfId="0" applyFont="1" applyFill="1" applyBorder="1" applyAlignment="1">
      <alignment horizontal="center" wrapText="1"/>
    </xf>
    <xf numFmtId="0" fontId="13" fillId="13" borderId="2" xfId="0" applyFont="1" applyFill="1" applyBorder="1" applyAlignment="1">
      <alignment horizontal="left" wrapText="1"/>
    </xf>
    <xf numFmtId="0" fontId="13" fillId="13" borderId="3" xfId="0" applyFont="1" applyFill="1" applyBorder="1" applyAlignment="1">
      <alignment horizontal="left" wrapText="1"/>
    </xf>
    <xf numFmtId="0" fontId="13" fillId="13" borderId="2" xfId="0" applyFont="1" applyFill="1" applyBorder="1" applyAlignment="1">
      <alignment horizontal="center" wrapText="1"/>
    </xf>
    <xf numFmtId="0" fontId="13" fillId="13" borderId="3" xfId="0" applyFont="1" applyFill="1" applyBorder="1" applyAlignment="1">
      <alignment horizontal="center" wrapText="1"/>
    </xf>
    <xf numFmtId="0" fontId="13" fillId="13" borderId="4" xfId="0" applyFont="1" applyFill="1" applyBorder="1" applyAlignment="1">
      <alignment horizont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wrapText="1"/>
    </xf>
    <xf numFmtId="0" fontId="13" fillId="10" borderId="3" xfId="0" applyFont="1" applyFill="1" applyBorder="1" applyAlignment="1">
      <alignment horizontal="left" wrapText="1"/>
    </xf>
    <xf numFmtId="0" fontId="13" fillId="10" borderId="2" xfId="0" applyFont="1" applyFill="1" applyBorder="1" applyAlignment="1">
      <alignment horizontal="center" wrapText="1"/>
    </xf>
    <xf numFmtId="0" fontId="13" fillId="10" borderId="3" xfId="0" applyFont="1" applyFill="1" applyBorder="1" applyAlignment="1">
      <alignment horizontal="center" wrapText="1"/>
    </xf>
    <xf numFmtId="0" fontId="13" fillId="10" borderId="4" xfId="0" applyFont="1" applyFill="1" applyBorder="1" applyAlignment="1">
      <alignment horizontal="center" wrapText="1"/>
    </xf>
    <xf numFmtId="0" fontId="13" fillId="10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16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wrapText="1"/>
    </xf>
    <xf numFmtId="0" fontId="18" fillId="4" borderId="3" xfId="0" applyFont="1" applyFill="1" applyBorder="1" applyAlignment="1">
      <alignment horizontal="left" wrapText="1"/>
    </xf>
    <xf numFmtId="0" fontId="18" fillId="4" borderId="2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0" fontId="9" fillId="14" borderId="2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left" wrapText="1"/>
    </xf>
    <xf numFmtId="0" fontId="9" fillId="14" borderId="3" xfId="0" applyFont="1" applyFill="1" applyBorder="1" applyAlignment="1">
      <alignment horizontal="left" wrapText="1"/>
    </xf>
    <xf numFmtId="0" fontId="9" fillId="14" borderId="2" xfId="0" applyFont="1" applyFill="1" applyBorder="1" applyAlignment="1">
      <alignment horizontal="center" wrapText="1"/>
    </xf>
    <xf numFmtId="0" fontId="9" fillId="14" borderId="3" xfId="0" applyFont="1" applyFill="1" applyBorder="1" applyAlignment="1">
      <alignment horizontal="center" wrapText="1"/>
    </xf>
    <xf numFmtId="0" fontId="9" fillId="14" borderId="4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49" fontId="32" fillId="26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0"/>
  <sheetViews>
    <sheetView tabSelected="1" workbookViewId="0">
      <selection activeCell="I14" sqref="I14"/>
    </sheetView>
  </sheetViews>
  <sheetFormatPr defaultRowHeight="15" x14ac:dyDescent="0.25"/>
  <cols>
    <col min="1" max="1" width="12" bestFit="1" customWidth="1"/>
    <col min="2" max="2" width="4.7109375" customWidth="1"/>
    <col min="3" max="3" width="1.5703125" bestFit="1" customWidth="1"/>
    <col min="4" max="4" width="4.7109375" customWidth="1"/>
    <col min="5" max="5" width="12" bestFit="1" customWidth="1"/>
    <col min="6" max="6" width="4.7109375" customWidth="1"/>
    <col min="7" max="7" width="2" bestFit="1" customWidth="1"/>
    <col min="8" max="8" width="4.7109375" customWidth="1"/>
    <col min="9" max="9" width="59.42578125" bestFit="1" customWidth="1"/>
    <col min="10" max="10" width="19.28515625" bestFit="1" customWidth="1"/>
    <col min="11" max="11" width="10.140625" bestFit="1" customWidth="1"/>
  </cols>
  <sheetData>
    <row r="1" spans="1:11" x14ac:dyDescent="0.25">
      <c r="F1" s="640" t="s">
        <v>9</v>
      </c>
      <c r="G1" s="640"/>
      <c r="H1" s="640"/>
    </row>
    <row r="2" spans="1:11" x14ac:dyDescent="0.25">
      <c r="A2" s="487" t="s">
        <v>41</v>
      </c>
      <c r="B2" s="591">
        <v>29</v>
      </c>
      <c r="C2" s="861" t="s">
        <v>917</v>
      </c>
      <c r="D2" s="860">
        <v>38</v>
      </c>
      <c r="E2" t="s">
        <v>115</v>
      </c>
      <c r="F2">
        <v>17</v>
      </c>
      <c r="G2" s="861" t="s">
        <v>917</v>
      </c>
      <c r="H2" s="860">
        <v>21</v>
      </c>
      <c r="I2" t="s">
        <v>218</v>
      </c>
      <c r="J2" t="s">
        <v>132</v>
      </c>
      <c r="K2" s="487">
        <v>43127</v>
      </c>
    </row>
    <row r="3" spans="1:11" x14ac:dyDescent="0.25">
      <c r="A3" s="487" t="s">
        <v>135</v>
      </c>
      <c r="B3" s="591">
        <v>30</v>
      </c>
      <c r="C3" s="861" t="s">
        <v>917</v>
      </c>
      <c r="D3" s="860">
        <v>27</v>
      </c>
      <c r="E3" t="s">
        <v>219</v>
      </c>
      <c r="F3">
        <v>11</v>
      </c>
      <c r="G3" s="861" t="s">
        <v>917</v>
      </c>
      <c r="H3" s="860">
        <v>13</v>
      </c>
      <c r="I3" s="487" t="s">
        <v>220</v>
      </c>
      <c r="J3" t="s">
        <v>221</v>
      </c>
      <c r="K3" s="487">
        <v>43134</v>
      </c>
    </row>
    <row r="4" spans="1:11" x14ac:dyDescent="0.25">
      <c r="A4" s="487" t="s">
        <v>32</v>
      </c>
      <c r="B4" s="591">
        <v>34</v>
      </c>
      <c r="C4" s="861" t="s">
        <v>917</v>
      </c>
      <c r="D4" s="860">
        <v>7</v>
      </c>
      <c r="E4" t="s">
        <v>36</v>
      </c>
      <c r="F4">
        <v>14</v>
      </c>
      <c r="G4" s="861" t="s">
        <v>917</v>
      </c>
      <c r="H4" s="860">
        <v>0</v>
      </c>
      <c r="I4" s="487" t="s">
        <v>130</v>
      </c>
      <c r="J4" t="s">
        <v>74</v>
      </c>
      <c r="K4" s="487">
        <v>43134</v>
      </c>
    </row>
    <row r="5" spans="1:11" x14ac:dyDescent="0.25">
      <c r="A5" s="487" t="s">
        <v>35</v>
      </c>
      <c r="B5" s="591">
        <v>13</v>
      </c>
      <c r="C5" s="861" t="s">
        <v>917</v>
      </c>
      <c r="D5" s="860">
        <v>15</v>
      </c>
      <c r="E5" t="s">
        <v>40</v>
      </c>
      <c r="F5">
        <v>3</v>
      </c>
      <c r="G5" s="861" t="s">
        <v>917</v>
      </c>
      <c r="H5" s="860">
        <v>9</v>
      </c>
      <c r="I5" s="487" t="s">
        <v>130</v>
      </c>
      <c r="J5" t="s">
        <v>75</v>
      </c>
      <c r="K5" s="487">
        <v>43134</v>
      </c>
    </row>
    <row r="6" spans="1:11" x14ac:dyDescent="0.25">
      <c r="A6" s="487" t="s">
        <v>116</v>
      </c>
      <c r="B6" s="591">
        <v>14</v>
      </c>
      <c r="C6" s="861" t="s">
        <v>917</v>
      </c>
      <c r="D6" s="860">
        <v>16</v>
      </c>
      <c r="E6" t="s">
        <v>117</v>
      </c>
      <c r="F6">
        <v>7</v>
      </c>
      <c r="G6" s="861" t="s">
        <v>917</v>
      </c>
      <c r="H6" s="860">
        <v>10</v>
      </c>
      <c r="I6" s="487" t="s">
        <v>218</v>
      </c>
      <c r="J6" t="s">
        <v>133</v>
      </c>
      <c r="K6" s="487">
        <v>43134</v>
      </c>
    </row>
    <row r="7" spans="1:11" x14ac:dyDescent="0.25">
      <c r="A7" s="487" t="s">
        <v>115</v>
      </c>
      <c r="B7" s="591">
        <v>32</v>
      </c>
      <c r="C7" s="861" t="s">
        <v>917</v>
      </c>
      <c r="D7" s="860">
        <v>31</v>
      </c>
      <c r="E7" t="s">
        <v>41</v>
      </c>
      <c r="F7">
        <v>10</v>
      </c>
      <c r="G7" s="861" t="s">
        <v>917</v>
      </c>
      <c r="H7" s="860">
        <v>18</v>
      </c>
      <c r="I7" s="487" t="s">
        <v>136</v>
      </c>
      <c r="J7" t="s">
        <v>134</v>
      </c>
      <c r="K7" s="487">
        <v>43134</v>
      </c>
    </row>
    <row r="8" spans="1:11" x14ac:dyDescent="0.25">
      <c r="A8" s="487" t="s">
        <v>33</v>
      </c>
      <c r="B8" s="591">
        <v>15</v>
      </c>
      <c r="C8" s="861" t="s">
        <v>917</v>
      </c>
      <c r="D8" s="860">
        <v>46</v>
      </c>
      <c r="E8" t="s">
        <v>30</v>
      </c>
      <c r="F8">
        <v>10</v>
      </c>
      <c r="G8" s="861" t="s">
        <v>917</v>
      </c>
      <c r="H8" s="860">
        <v>17</v>
      </c>
      <c r="I8" s="487" t="s">
        <v>130</v>
      </c>
      <c r="J8" t="s">
        <v>131</v>
      </c>
      <c r="K8" s="487">
        <v>43135</v>
      </c>
    </row>
    <row r="9" spans="1:11" x14ac:dyDescent="0.25">
      <c r="A9" t="s">
        <v>117</v>
      </c>
      <c r="B9" s="591">
        <v>18</v>
      </c>
      <c r="C9" s="861" t="s">
        <v>917</v>
      </c>
      <c r="D9" s="860">
        <v>27</v>
      </c>
      <c r="E9" t="s">
        <v>115</v>
      </c>
      <c r="F9">
        <v>18</v>
      </c>
      <c r="G9" s="861" t="s">
        <v>917</v>
      </c>
      <c r="H9" s="860">
        <v>3</v>
      </c>
      <c r="I9" t="s">
        <v>277</v>
      </c>
      <c r="J9" t="s">
        <v>278</v>
      </c>
      <c r="K9" s="487">
        <v>43140</v>
      </c>
    </row>
    <row r="10" spans="1:11" x14ac:dyDescent="0.25">
      <c r="A10" t="s">
        <v>39</v>
      </c>
      <c r="B10" s="591">
        <v>47</v>
      </c>
      <c r="C10" s="861" t="s">
        <v>917</v>
      </c>
      <c r="D10" s="860">
        <v>0</v>
      </c>
      <c r="E10" t="s">
        <v>111</v>
      </c>
      <c r="F10">
        <v>28</v>
      </c>
      <c r="G10" s="861" t="s">
        <v>917</v>
      </c>
      <c r="H10" s="860">
        <v>0</v>
      </c>
      <c r="I10" t="s">
        <v>279</v>
      </c>
      <c r="J10" t="s">
        <v>280</v>
      </c>
      <c r="K10" s="487">
        <v>43141</v>
      </c>
    </row>
    <row r="11" spans="1:11" x14ac:dyDescent="0.25">
      <c r="A11" t="s">
        <v>34</v>
      </c>
      <c r="B11" s="591">
        <v>85</v>
      </c>
      <c r="C11" s="861" t="s">
        <v>917</v>
      </c>
      <c r="D11" s="860">
        <v>6</v>
      </c>
      <c r="E11" t="s">
        <v>110</v>
      </c>
      <c r="F11">
        <v>31</v>
      </c>
      <c r="G11" s="861" t="s">
        <v>917</v>
      </c>
      <c r="H11" s="860">
        <v>6</v>
      </c>
      <c r="I11" t="s">
        <v>281</v>
      </c>
      <c r="J11" t="s">
        <v>282</v>
      </c>
      <c r="K11" s="487">
        <v>43141</v>
      </c>
    </row>
    <row r="12" spans="1:11" x14ac:dyDescent="0.25">
      <c r="A12" t="s">
        <v>113</v>
      </c>
      <c r="B12" s="591">
        <v>13</v>
      </c>
      <c r="C12" s="861" t="s">
        <v>917</v>
      </c>
      <c r="D12" s="860">
        <v>20</v>
      </c>
      <c r="E12" t="s">
        <v>112</v>
      </c>
      <c r="F12">
        <v>10</v>
      </c>
      <c r="G12" s="861" t="s">
        <v>917</v>
      </c>
      <c r="H12" s="860">
        <v>15</v>
      </c>
      <c r="I12" t="s">
        <v>281</v>
      </c>
      <c r="J12" t="s">
        <v>283</v>
      </c>
      <c r="K12" s="487">
        <v>43141</v>
      </c>
    </row>
    <row r="13" spans="1:11" x14ac:dyDescent="0.25">
      <c r="A13" t="s">
        <v>40</v>
      </c>
      <c r="B13" s="591">
        <v>56</v>
      </c>
      <c r="C13" s="861" t="s">
        <v>917</v>
      </c>
      <c r="D13" s="860">
        <v>19</v>
      </c>
      <c r="E13" t="s">
        <v>33</v>
      </c>
      <c r="F13">
        <v>28</v>
      </c>
      <c r="G13" s="861" t="s">
        <v>917</v>
      </c>
      <c r="H13" s="860">
        <v>0</v>
      </c>
      <c r="I13" t="s">
        <v>130</v>
      </c>
      <c r="J13" t="s">
        <v>284</v>
      </c>
      <c r="K13" s="487">
        <v>43141</v>
      </c>
    </row>
    <row r="14" spans="1:11" x14ac:dyDescent="0.25">
      <c r="A14" t="s">
        <v>285</v>
      </c>
      <c r="B14" s="591">
        <v>36</v>
      </c>
      <c r="C14" s="861" t="s">
        <v>917</v>
      </c>
      <c r="D14" s="860">
        <v>12</v>
      </c>
      <c r="E14" t="s">
        <v>286</v>
      </c>
      <c r="F14">
        <v>24</v>
      </c>
      <c r="G14" s="861" t="s">
        <v>917</v>
      </c>
      <c r="H14" s="860">
        <v>0</v>
      </c>
      <c r="I14" t="s">
        <v>287</v>
      </c>
      <c r="J14" t="s">
        <v>288</v>
      </c>
      <c r="K14" s="487">
        <v>43141</v>
      </c>
    </row>
    <row r="15" spans="1:11" x14ac:dyDescent="0.25">
      <c r="A15" t="s">
        <v>30</v>
      </c>
      <c r="B15" s="591">
        <v>12</v>
      </c>
      <c r="C15" s="861" t="s">
        <v>917</v>
      </c>
      <c r="D15" s="860">
        <v>6</v>
      </c>
      <c r="E15" t="s">
        <v>32</v>
      </c>
      <c r="F15">
        <v>12</v>
      </c>
      <c r="G15" s="861" t="s">
        <v>917</v>
      </c>
      <c r="H15" s="860">
        <v>3</v>
      </c>
      <c r="I15" t="s">
        <v>130</v>
      </c>
      <c r="J15" t="s">
        <v>72</v>
      </c>
      <c r="K15" s="487">
        <v>43141</v>
      </c>
    </row>
    <row r="16" spans="1:11" x14ac:dyDescent="0.25">
      <c r="A16" t="s">
        <v>62</v>
      </c>
      <c r="B16" s="591">
        <v>29</v>
      </c>
      <c r="C16" s="861" t="s">
        <v>917</v>
      </c>
      <c r="D16" s="860">
        <v>10</v>
      </c>
      <c r="E16" t="s">
        <v>41</v>
      </c>
      <c r="F16">
        <v>14</v>
      </c>
      <c r="G16" s="861" t="s">
        <v>917</v>
      </c>
      <c r="H16" s="860">
        <v>7</v>
      </c>
      <c r="I16" t="s">
        <v>277</v>
      </c>
      <c r="J16" t="s">
        <v>289</v>
      </c>
      <c r="K16" s="487">
        <v>43141</v>
      </c>
    </row>
    <row r="17" spans="1:11" x14ac:dyDescent="0.25">
      <c r="A17" t="s">
        <v>36</v>
      </c>
      <c r="B17" s="591">
        <v>32</v>
      </c>
      <c r="C17" s="861" t="s">
        <v>917</v>
      </c>
      <c r="D17" s="860">
        <v>26</v>
      </c>
      <c r="E17" t="s">
        <v>35</v>
      </c>
      <c r="F17">
        <v>14</v>
      </c>
      <c r="G17" s="861" t="s">
        <v>917</v>
      </c>
      <c r="H17" s="860">
        <v>20</v>
      </c>
      <c r="I17" t="s">
        <v>290</v>
      </c>
      <c r="J17" t="s">
        <v>291</v>
      </c>
      <c r="K17" s="487">
        <v>43142</v>
      </c>
    </row>
    <row r="18" spans="1:11" x14ac:dyDescent="0.25">
      <c r="A18" t="s">
        <v>113</v>
      </c>
      <c r="B18" s="591">
        <v>48</v>
      </c>
      <c r="C18" s="861" t="s">
        <v>917</v>
      </c>
      <c r="D18" s="860">
        <v>7</v>
      </c>
      <c r="E18" t="s">
        <v>111</v>
      </c>
      <c r="F18">
        <v>19</v>
      </c>
      <c r="G18" s="861" t="s">
        <v>917</v>
      </c>
      <c r="H18" s="860">
        <v>0</v>
      </c>
      <c r="I18" t="s">
        <v>281</v>
      </c>
      <c r="J18" t="s">
        <v>283</v>
      </c>
      <c r="K18" s="487">
        <v>43148</v>
      </c>
    </row>
    <row r="19" spans="1:11" x14ac:dyDescent="0.25">
      <c r="A19" t="s">
        <v>110</v>
      </c>
      <c r="B19" s="591">
        <v>0</v>
      </c>
      <c r="C19" s="861" t="s">
        <v>917</v>
      </c>
      <c r="D19" s="860">
        <v>64</v>
      </c>
      <c r="E19" t="s">
        <v>39</v>
      </c>
      <c r="F19">
        <v>0</v>
      </c>
      <c r="G19" s="861" t="s">
        <v>917</v>
      </c>
      <c r="H19" s="860">
        <v>19</v>
      </c>
      <c r="I19" t="s">
        <v>279</v>
      </c>
      <c r="J19" t="s">
        <v>365</v>
      </c>
      <c r="K19" s="487">
        <v>43148</v>
      </c>
    </row>
    <row r="20" spans="1:11" x14ac:dyDescent="0.25">
      <c r="A20" t="s">
        <v>117</v>
      </c>
      <c r="B20" s="591">
        <v>5</v>
      </c>
      <c r="C20" s="861" t="s">
        <v>917</v>
      </c>
      <c r="D20" s="860">
        <v>45</v>
      </c>
      <c r="E20" t="s">
        <v>41</v>
      </c>
      <c r="F20">
        <v>0</v>
      </c>
      <c r="G20" s="861" t="s">
        <v>917</v>
      </c>
      <c r="H20" s="860">
        <v>26</v>
      </c>
      <c r="I20" t="s">
        <v>277</v>
      </c>
      <c r="J20" t="s">
        <v>366</v>
      </c>
      <c r="K20" s="487">
        <v>43148</v>
      </c>
    </row>
    <row r="21" spans="1:11" x14ac:dyDescent="0.25">
      <c r="A21" t="s">
        <v>62</v>
      </c>
      <c r="B21" s="591">
        <v>45</v>
      </c>
      <c r="C21" s="861" t="s">
        <v>917</v>
      </c>
      <c r="D21" s="860">
        <v>13</v>
      </c>
      <c r="E21" t="s">
        <v>116</v>
      </c>
      <c r="F21">
        <v>10</v>
      </c>
      <c r="G21" s="861" t="s">
        <v>917</v>
      </c>
      <c r="H21" s="860">
        <v>3</v>
      </c>
      <c r="I21" t="s">
        <v>277</v>
      </c>
      <c r="J21" t="s">
        <v>366</v>
      </c>
      <c r="K21" s="487">
        <v>43148</v>
      </c>
    </row>
    <row r="22" spans="1:11" x14ac:dyDescent="0.25">
      <c r="A22" t="s">
        <v>112</v>
      </c>
      <c r="B22" s="591">
        <v>22</v>
      </c>
      <c r="C22" s="861" t="s">
        <v>917</v>
      </c>
      <c r="D22" s="860">
        <v>10</v>
      </c>
      <c r="E22" t="s">
        <v>34</v>
      </c>
      <c r="F22">
        <v>13</v>
      </c>
      <c r="G22" s="861" t="s">
        <v>917</v>
      </c>
      <c r="H22" s="860">
        <v>3</v>
      </c>
      <c r="I22" t="s">
        <v>281</v>
      </c>
      <c r="J22" t="s">
        <v>367</v>
      </c>
      <c r="K22" s="487">
        <v>43149</v>
      </c>
    </row>
    <row r="23" spans="1:11" x14ac:dyDescent="0.25">
      <c r="A23" t="s">
        <v>35</v>
      </c>
      <c r="B23" s="591">
        <v>34</v>
      </c>
      <c r="C23" s="861" t="s">
        <v>917</v>
      </c>
      <c r="D23" s="860">
        <v>17</v>
      </c>
      <c r="E23" t="s">
        <v>33</v>
      </c>
      <c r="F23">
        <v>11</v>
      </c>
      <c r="G23" s="861" t="s">
        <v>917</v>
      </c>
      <c r="H23" s="860">
        <v>7</v>
      </c>
      <c r="I23" t="s">
        <v>368</v>
      </c>
      <c r="J23" t="s">
        <v>369</v>
      </c>
      <c r="K23" s="487">
        <v>43154</v>
      </c>
    </row>
    <row r="24" spans="1:11" x14ac:dyDescent="0.25">
      <c r="A24" t="s">
        <v>370</v>
      </c>
      <c r="B24" s="591">
        <v>33</v>
      </c>
      <c r="C24" s="861" t="s">
        <v>917</v>
      </c>
      <c r="D24" s="860">
        <v>14</v>
      </c>
      <c r="E24" t="s">
        <v>371</v>
      </c>
      <c r="F24">
        <v>15</v>
      </c>
      <c r="G24" s="861" t="s">
        <v>917</v>
      </c>
      <c r="H24" s="860">
        <v>7</v>
      </c>
      <c r="I24" t="s">
        <v>372</v>
      </c>
      <c r="J24" t="s">
        <v>370</v>
      </c>
      <c r="K24" s="487">
        <v>43155</v>
      </c>
    </row>
    <row r="25" spans="1:11" x14ac:dyDescent="0.25">
      <c r="A25" t="s">
        <v>40</v>
      </c>
      <c r="B25" s="591">
        <v>37</v>
      </c>
      <c r="C25" s="861" t="s">
        <v>917</v>
      </c>
      <c r="D25" s="860">
        <v>27</v>
      </c>
      <c r="E25" t="s">
        <v>32</v>
      </c>
      <c r="F25">
        <v>15</v>
      </c>
      <c r="G25" s="861" t="s">
        <v>917</v>
      </c>
      <c r="H25" s="860">
        <v>13</v>
      </c>
      <c r="I25" t="s">
        <v>130</v>
      </c>
      <c r="J25" t="s">
        <v>284</v>
      </c>
      <c r="K25" s="487">
        <v>43155</v>
      </c>
    </row>
    <row r="26" spans="1:11" x14ac:dyDescent="0.25">
      <c r="A26" t="s">
        <v>285</v>
      </c>
      <c r="B26" s="591">
        <v>31</v>
      </c>
      <c r="C26" s="861" t="s">
        <v>917</v>
      </c>
      <c r="D26" s="860">
        <v>17</v>
      </c>
      <c r="E26" t="s">
        <v>135</v>
      </c>
      <c r="F26">
        <v>3</v>
      </c>
      <c r="G26" s="861" t="s">
        <v>917</v>
      </c>
      <c r="H26" s="860">
        <v>17</v>
      </c>
      <c r="I26" t="s">
        <v>287</v>
      </c>
      <c r="J26" t="s">
        <v>373</v>
      </c>
      <c r="K26" s="487">
        <v>43155</v>
      </c>
    </row>
    <row r="27" spans="1:11" x14ac:dyDescent="0.25">
      <c r="A27" t="s">
        <v>36</v>
      </c>
      <c r="B27" s="591">
        <v>25</v>
      </c>
      <c r="C27" s="861" t="s">
        <v>917</v>
      </c>
      <c r="D27" s="860">
        <v>13</v>
      </c>
      <c r="E27" t="s">
        <v>30</v>
      </c>
      <c r="F27">
        <v>22</v>
      </c>
      <c r="G27" s="861" t="s">
        <v>917</v>
      </c>
      <c r="H27" s="860">
        <v>6</v>
      </c>
      <c r="I27" t="s">
        <v>374</v>
      </c>
      <c r="J27" t="s">
        <v>291</v>
      </c>
      <c r="K27" s="487">
        <v>43155</v>
      </c>
    </row>
    <row r="28" spans="1:11" x14ac:dyDescent="0.25">
      <c r="A28" t="s">
        <v>116</v>
      </c>
      <c r="B28" s="591">
        <v>15</v>
      </c>
      <c r="C28" s="861" t="s">
        <v>917</v>
      </c>
      <c r="D28" s="860">
        <v>67</v>
      </c>
      <c r="E28" t="s">
        <v>115</v>
      </c>
      <c r="F28">
        <v>8</v>
      </c>
      <c r="G28" s="861" t="s">
        <v>917</v>
      </c>
      <c r="H28" s="860">
        <v>27</v>
      </c>
      <c r="I28" t="s">
        <v>277</v>
      </c>
      <c r="J28" t="s">
        <v>133</v>
      </c>
      <c r="K28" s="487">
        <v>43155</v>
      </c>
    </row>
    <row r="29" spans="1:11" x14ac:dyDescent="0.25">
      <c r="A29" t="s">
        <v>117</v>
      </c>
      <c r="B29" s="591">
        <v>16</v>
      </c>
      <c r="C29" s="861" t="s">
        <v>917</v>
      </c>
      <c r="D29" s="860">
        <v>43</v>
      </c>
      <c r="E29" t="s">
        <v>62</v>
      </c>
      <c r="F29">
        <v>10</v>
      </c>
      <c r="G29" s="861" t="s">
        <v>917</v>
      </c>
      <c r="H29" s="860">
        <v>26</v>
      </c>
      <c r="I29" t="s">
        <v>277</v>
      </c>
      <c r="J29" t="s">
        <v>375</v>
      </c>
      <c r="K29" s="487">
        <v>43155</v>
      </c>
    </row>
    <row r="30" spans="1:11" x14ac:dyDescent="0.25">
      <c r="A30" t="s">
        <v>39</v>
      </c>
      <c r="B30" s="591">
        <v>23</v>
      </c>
      <c r="C30" s="861" t="s">
        <v>917</v>
      </c>
      <c r="D30" s="860">
        <v>10</v>
      </c>
      <c r="E30" t="s">
        <v>112</v>
      </c>
      <c r="F30">
        <v>9</v>
      </c>
      <c r="G30" s="861" t="s">
        <v>917</v>
      </c>
      <c r="H30" s="860">
        <v>3</v>
      </c>
      <c r="I30" t="s">
        <v>279</v>
      </c>
      <c r="J30" t="s">
        <v>376</v>
      </c>
      <c r="K30" s="487">
        <v>43162</v>
      </c>
    </row>
    <row r="31" spans="1:11" x14ac:dyDescent="0.25">
      <c r="A31" t="s">
        <v>34</v>
      </c>
      <c r="B31" s="591">
        <v>25</v>
      </c>
      <c r="C31" s="861" t="s">
        <v>917</v>
      </c>
      <c r="D31" s="860">
        <v>15</v>
      </c>
      <c r="E31" t="s">
        <v>113</v>
      </c>
      <c r="F31">
        <v>10</v>
      </c>
      <c r="G31" s="861" t="s">
        <v>917</v>
      </c>
      <c r="H31" s="860">
        <v>8</v>
      </c>
      <c r="I31" t="s">
        <v>281</v>
      </c>
      <c r="J31" t="s">
        <v>245</v>
      </c>
      <c r="K31" s="487">
        <v>43162</v>
      </c>
    </row>
    <row r="32" spans="1:11" x14ac:dyDescent="0.25">
      <c r="A32" t="s">
        <v>286</v>
      </c>
      <c r="B32" s="591">
        <v>71</v>
      </c>
      <c r="C32" s="861" t="s">
        <v>917</v>
      </c>
      <c r="D32" s="860">
        <v>30</v>
      </c>
      <c r="E32" t="s">
        <v>377</v>
      </c>
      <c r="F32">
        <v>28</v>
      </c>
      <c r="G32" s="861" t="s">
        <v>917</v>
      </c>
      <c r="H32" s="860">
        <v>13</v>
      </c>
      <c r="I32" t="s">
        <v>287</v>
      </c>
      <c r="J32" t="s">
        <v>378</v>
      </c>
      <c r="K32" s="487">
        <v>43162</v>
      </c>
    </row>
    <row r="33" spans="1:11" x14ac:dyDescent="0.25">
      <c r="A33" t="s">
        <v>111</v>
      </c>
      <c r="B33" s="591">
        <v>69</v>
      </c>
      <c r="C33" s="861" t="s">
        <v>917</v>
      </c>
      <c r="D33" s="860">
        <v>15</v>
      </c>
      <c r="E33" t="s">
        <v>110</v>
      </c>
      <c r="F33">
        <v>43</v>
      </c>
      <c r="G33" s="861" t="s">
        <v>917</v>
      </c>
      <c r="H33" s="860">
        <v>3</v>
      </c>
      <c r="I33" t="s">
        <v>281</v>
      </c>
      <c r="J33" t="s">
        <v>379</v>
      </c>
      <c r="K33" s="487">
        <v>43162</v>
      </c>
    </row>
    <row r="34" spans="1:11" x14ac:dyDescent="0.25">
      <c r="A34" t="s">
        <v>115</v>
      </c>
      <c r="B34" s="591">
        <v>19</v>
      </c>
      <c r="C34" s="861" t="s">
        <v>917</v>
      </c>
      <c r="D34" s="860">
        <v>61</v>
      </c>
      <c r="E34" t="s">
        <v>62</v>
      </c>
      <c r="F34">
        <v>0</v>
      </c>
      <c r="G34" s="861" t="s">
        <v>917</v>
      </c>
      <c r="H34" s="860">
        <v>40</v>
      </c>
      <c r="I34" t="s">
        <v>277</v>
      </c>
      <c r="J34" t="s">
        <v>134</v>
      </c>
      <c r="K34" s="487">
        <v>43162</v>
      </c>
    </row>
    <row r="35" spans="1:11" x14ac:dyDescent="0.25">
      <c r="A35" t="s">
        <v>116</v>
      </c>
      <c r="B35" s="591">
        <v>17</v>
      </c>
      <c r="C35" s="861" t="s">
        <v>917</v>
      </c>
      <c r="D35" s="860">
        <v>33</v>
      </c>
      <c r="E35" t="s">
        <v>41</v>
      </c>
      <c r="F35">
        <v>3</v>
      </c>
      <c r="G35" s="861" t="s">
        <v>917</v>
      </c>
      <c r="H35" s="860">
        <v>22</v>
      </c>
      <c r="I35" t="s">
        <v>277</v>
      </c>
      <c r="J35" t="s">
        <v>380</v>
      </c>
      <c r="K35" s="487">
        <v>43162</v>
      </c>
    </row>
    <row r="36" spans="1:11" x14ac:dyDescent="0.25">
      <c r="A36" t="s">
        <v>408</v>
      </c>
      <c r="B36" s="603">
        <v>10</v>
      </c>
      <c r="C36" s="861" t="s">
        <v>917</v>
      </c>
      <c r="D36" s="860">
        <v>29</v>
      </c>
      <c r="E36" t="s">
        <v>285</v>
      </c>
      <c r="F36">
        <v>5</v>
      </c>
      <c r="G36" s="861" t="s">
        <v>917</v>
      </c>
      <c r="H36" s="860">
        <v>10</v>
      </c>
      <c r="I36" t="s">
        <v>287</v>
      </c>
      <c r="J36" t="s">
        <v>409</v>
      </c>
      <c r="K36" s="487">
        <v>43169</v>
      </c>
    </row>
    <row r="37" spans="1:11" x14ac:dyDescent="0.25">
      <c r="A37" t="s">
        <v>34</v>
      </c>
      <c r="B37" s="603">
        <v>62</v>
      </c>
      <c r="C37" s="861" t="s">
        <v>917</v>
      </c>
      <c r="D37" s="860">
        <v>12</v>
      </c>
      <c r="E37" t="s">
        <v>111</v>
      </c>
      <c r="F37">
        <v>29</v>
      </c>
      <c r="G37" s="861" t="s">
        <v>917</v>
      </c>
      <c r="H37" s="860">
        <v>5</v>
      </c>
      <c r="I37" t="s">
        <v>279</v>
      </c>
      <c r="J37" t="s">
        <v>413</v>
      </c>
      <c r="K37" s="487">
        <v>43169</v>
      </c>
    </row>
    <row r="38" spans="1:11" x14ac:dyDescent="0.25">
      <c r="A38" t="s">
        <v>113</v>
      </c>
      <c r="B38" s="603">
        <v>9</v>
      </c>
      <c r="C38" s="861" t="s">
        <v>917</v>
      </c>
      <c r="D38" s="860">
        <v>29</v>
      </c>
      <c r="E38" t="s">
        <v>39</v>
      </c>
      <c r="F38">
        <v>9</v>
      </c>
      <c r="G38" s="861" t="s">
        <v>917</v>
      </c>
      <c r="H38" s="860">
        <v>7</v>
      </c>
      <c r="I38" t="s">
        <v>279</v>
      </c>
      <c r="J38" t="s">
        <v>283</v>
      </c>
      <c r="K38" s="487">
        <v>43169</v>
      </c>
    </row>
    <row r="39" spans="1:11" x14ac:dyDescent="0.25">
      <c r="A39" t="s">
        <v>410</v>
      </c>
      <c r="B39" s="603">
        <v>17</v>
      </c>
      <c r="C39" s="861" t="s">
        <v>917</v>
      </c>
      <c r="D39" s="860">
        <v>10</v>
      </c>
      <c r="E39" t="s">
        <v>135</v>
      </c>
      <c r="F39">
        <v>7</v>
      </c>
      <c r="G39" s="861" t="s">
        <v>917</v>
      </c>
      <c r="H39" s="860">
        <v>3</v>
      </c>
      <c r="I39" t="s">
        <v>287</v>
      </c>
      <c r="J39" t="s">
        <v>411</v>
      </c>
      <c r="K39" s="487">
        <v>43169</v>
      </c>
    </row>
    <row r="40" spans="1:11" x14ac:dyDescent="0.25">
      <c r="A40" t="s">
        <v>40</v>
      </c>
      <c r="B40" s="603">
        <v>28</v>
      </c>
      <c r="C40" s="861" t="s">
        <v>917</v>
      </c>
      <c r="D40" s="860">
        <v>8</v>
      </c>
      <c r="E40" t="s">
        <v>36</v>
      </c>
      <c r="F40">
        <v>14</v>
      </c>
      <c r="G40" s="861" t="s">
        <v>917</v>
      </c>
      <c r="H40" s="860">
        <v>3</v>
      </c>
      <c r="I40" t="s">
        <v>412</v>
      </c>
      <c r="J40" t="s">
        <v>284</v>
      </c>
      <c r="K40" s="487">
        <v>43169</v>
      </c>
    </row>
    <row r="41" spans="1:11" x14ac:dyDescent="0.25">
      <c r="A41" t="s">
        <v>35</v>
      </c>
      <c r="B41" s="603">
        <v>22</v>
      </c>
      <c r="C41" s="861" t="s">
        <v>917</v>
      </c>
      <c r="D41" s="860">
        <v>16</v>
      </c>
      <c r="E41" t="s">
        <v>30</v>
      </c>
      <c r="F41">
        <v>9</v>
      </c>
      <c r="G41" s="861" t="s">
        <v>917</v>
      </c>
      <c r="H41" s="860">
        <v>9</v>
      </c>
      <c r="I41" t="s">
        <v>130</v>
      </c>
      <c r="J41" t="s">
        <v>75</v>
      </c>
      <c r="K41" s="487">
        <v>43169</v>
      </c>
    </row>
    <row r="42" spans="1:11" x14ac:dyDescent="0.25">
      <c r="A42" t="s">
        <v>112</v>
      </c>
      <c r="B42" s="603">
        <v>84</v>
      </c>
      <c r="C42" s="861" t="s">
        <v>917</v>
      </c>
      <c r="D42" s="860">
        <v>10</v>
      </c>
      <c r="E42" t="s">
        <v>110</v>
      </c>
      <c r="F42">
        <v>39</v>
      </c>
      <c r="G42" s="861" t="s">
        <v>917</v>
      </c>
      <c r="H42" s="860">
        <v>0</v>
      </c>
      <c r="I42" t="s">
        <v>279</v>
      </c>
      <c r="J42" t="s">
        <v>367</v>
      </c>
      <c r="K42" s="487">
        <v>43170</v>
      </c>
    </row>
    <row r="43" spans="1:11" x14ac:dyDescent="0.25">
      <c r="A43" t="s">
        <v>32</v>
      </c>
      <c r="B43" s="603">
        <v>38</v>
      </c>
      <c r="C43" s="861" t="s">
        <v>917</v>
      </c>
      <c r="D43" s="860">
        <v>14</v>
      </c>
      <c r="E43" t="s">
        <v>33</v>
      </c>
      <c r="F43">
        <v>17</v>
      </c>
      <c r="G43" s="861" t="s">
        <v>917</v>
      </c>
      <c r="H43" s="860">
        <v>7</v>
      </c>
      <c r="I43" t="s">
        <v>130</v>
      </c>
      <c r="J43" t="s">
        <v>96</v>
      </c>
      <c r="K43" s="487">
        <v>43170</v>
      </c>
    </row>
    <row r="44" spans="1:11" x14ac:dyDescent="0.25">
      <c r="A44" t="s">
        <v>370</v>
      </c>
      <c r="B44" s="591">
        <v>17</v>
      </c>
      <c r="C44" s="861" t="s">
        <v>917</v>
      </c>
      <c r="D44" s="860">
        <v>5</v>
      </c>
      <c r="E44" t="s">
        <v>428</v>
      </c>
      <c r="F44">
        <v>6</v>
      </c>
      <c r="G44" s="861" t="s">
        <v>917</v>
      </c>
      <c r="H44" s="860">
        <v>5</v>
      </c>
      <c r="I44" t="s">
        <v>429</v>
      </c>
      <c r="J44" t="s">
        <v>370</v>
      </c>
      <c r="K44" s="487">
        <v>43176</v>
      </c>
    </row>
    <row r="45" spans="1:11" x14ac:dyDescent="0.25">
      <c r="A45" t="s">
        <v>33</v>
      </c>
      <c r="B45" s="591">
        <v>27</v>
      </c>
      <c r="C45" s="861" t="s">
        <v>917</v>
      </c>
      <c r="D45" s="860">
        <v>29</v>
      </c>
      <c r="E45" t="s">
        <v>36</v>
      </c>
      <c r="F45">
        <v>17</v>
      </c>
      <c r="G45" s="861" t="s">
        <v>917</v>
      </c>
      <c r="H45" s="860">
        <v>12</v>
      </c>
      <c r="I45" t="s">
        <v>130</v>
      </c>
      <c r="J45" t="s">
        <v>131</v>
      </c>
      <c r="K45" s="487">
        <v>43176</v>
      </c>
    </row>
    <row r="46" spans="1:11" x14ac:dyDescent="0.25">
      <c r="A46" t="s">
        <v>430</v>
      </c>
      <c r="B46" s="591">
        <v>20</v>
      </c>
      <c r="C46" s="861" t="s">
        <v>917</v>
      </c>
      <c r="D46" s="860">
        <v>17</v>
      </c>
      <c r="E46" t="s">
        <v>431</v>
      </c>
      <c r="F46">
        <v>0</v>
      </c>
      <c r="G46" s="861" t="s">
        <v>917</v>
      </c>
      <c r="H46" s="860">
        <v>10</v>
      </c>
      <c r="I46" t="s">
        <v>432</v>
      </c>
      <c r="J46" t="s">
        <v>433</v>
      </c>
      <c r="K46" s="487">
        <v>43176</v>
      </c>
    </row>
    <row r="47" spans="1:11" x14ac:dyDescent="0.25">
      <c r="A47" t="s">
        <v>434</v>
      </c>
      <c r="B47" s="591">
        <v>17</v>
      </c>
      <c r="C47" s="861" t="s">
        <v>917</v>
      </c>
      <c r="D47" s="860">
        <v>24</v>
      </c>
      <c r="E47" t="s">
        <v>435</v>
      </c>
      <c r="F47">
        <v>7</v>
      </c>
      <c r="G47" s="861" t="s">
        <v>917</v>
      </c>
      <c r="H47" s="860">
        <v>14</v>
      </c>
      <c r="I47" t="s">
        <v>432</v>
      </c>
      <c r="J47" t="s">
        <v>436</v>
      </c>
      <c r="K47" s="487">
        <v>43176</v>
      </c>
    </row>
    <row r="48" spans="1:11" x14ac:dyDescent="0.25">
      <c r="A48" t="s">
        <v>286</v>
      </c>
      <c r="B48" s="591">
        <v>27</v>
      </c>
      <c r="C48" s="861" t="s">
        <v>917</v>
      </c>
      <c r="D48" s="860">
        <v>10</v>
      </c>
      <c r="E48" t="s">
        <v>410</v>
      </c>
      <c r="F48">
        <v>17</v>
      </c>
      <c r="G48" s="861" t="s">
        <v>917</v>
      </c>
      <c r="H48" s="860">
        <v>0</v>
      </c>
      <c r="I48" t="s">
        <v>287</v>
      </c>
      <c r="J48" t="s">
        <v>378</v>
      </c>
      <c r="K48" s="487">
        <v>43176</v>
      </c>
    </row>
    <row r="49" spans="1:11" x14ac:dyDescent="0.25">
      <c r="A49" t="s">
        <v>135</v>
      </c>
      <c r="B49" s="591">
        <v>30</v>
      </c>
      <c r="C49" s="861" t="s">
        <v>917</v>
      </c>
      <c r="D49" s="860">
        <v>24</v>
      </c>
      <c r="E49" t="s">
        <v>377</v>
      </c>
      <c r="F49">
        <v>12</v>
      </c>
      <c r="G49" s="861" t="s">
        <v>917</v>
      </c>
      <c r="H49" s="860">
        <v>24</v>
      </c>
      <c r="I49" t="s">
        <v>287</v>
      </c>
      <c r="J49" t="s">
        <v>437</v>
      </c>
      <c r="K49" s="487">
        <v>43176</v>
      </c>
    </row>
    <row r="50" spans="1:11" x14ac:dyDescent="0.25">
      <c r="A50" t="s">
        <v>30</v>
      </c>
      <c r="B50" s="591">
        <v>15</v>
      </c>
      <c r="C50" s="861" t="s">
        <v>917</v>
      </c>
      <c r="D50" s="860">
        <v>24</v>
      </c>
      <c r="E50" t="s">
        <v>40</v>
      </c>
      <c r="F50">
        <v>5</v>
      </c>
      <c r="G50" s="861" t="s">
        <v>917</v>
      </c>
      <c r="H50" s="860">
        <v>21</v>
      </c>
      <c r="I50" t="s">
        <v>438</v>
      </c>
      <c r="J50" t="s">
        <v>72</v>
      </c>
      <c r="K50" s="487">
        <v>43176</v>
      </c>
    </row>
    <row r="51" spans="1:11" x14ac:dyDescent="0.25">
      <c r="A51" t="s">
        <v>32</v>
      </c>
      <c r="B51" s="591">
        <v>14</v>
      </c>
      <c r="C51" s="861" t="s">
        <v>917</v>
      </c>
      <c r="D51" s="860">
        <v>13</v>
      </c>
      <c r="E51" t="s">
        <v>35</v>
      </c>
      <c r="F51">
        <v>14</v>
      </c>
      <c r="G51" s="861" t="s">
        <v>917</v>
      </c>
      <c r="H51" s="860">
        <v>10</v>
      </c>
      <c r="I51" t="s">
        <v>130</v>
      </c>
      <c r="J51" t="s">
        <v>96</v>
      </c>
      <c r="K51" s="487">
        <v>43176</v>
      </c>
    </row>
    <row r="52" spans="1:11" x14ac:dyDescent="0.25">
      <c r="A52" t="s">
        <v>39</v>
      </c>
      <c r="B52" s="591">
        <v>25</v>
      </c>
      <c r="C52" s="861" t="s">
        <v>917</v>
      </c>
      <c r="D52" s="860">
        <v>16</v>
      </c>
      <c r="E52" t="s">
        <v>34</v>
      </c>
      <c r="F52">
        <v>10</v>
      </c>
      <c r="G52" s="861" t="s">
        <v>917</v>
      </c>
      <c r="H52" s="860">
        <v>6</v>
      </c>
      <c r="I52" t="s">
        <v>279</v>
      </c>
      <c r="J52" t="s">
        <v>376</v>
      </c>
      <c r="K52" s="487">
        <v>43177</v>
      </c>
    </row>
    <row r="53" spans="1:11" x14ac:dyDescent="0.25">
      <c r="A53" t="s">
        <v>111</v>
      </c>
      <c r="B53" s="591">
        <v>18</v>
      </c>
      <c r="C53" s="861" t="s">
        <v>917</v>
      </c>
      <c r="D53" s="860">
        <v>10</v>
      </c>
      <c r="E53" t="s">
        <v>112</v>
      </c>
      <c r="F53">
        <v>12</v>
      </c>
      <c r="G53" s="861" t="s">
        <v>917</v>
      </c>
      <c r="H53" s="860">
        <v>0</v>
      </c>
      <c r="I53" t="s">
        <v>281</v>
      </c>
      <c r="J53" t="s">
        <v>379</v>
      </c>
      <c r="K53" s="487">
        <v>43177</v>
      </c>
    </row>
    <row r="54" spans="1:11" x14ac:dyDescent="0.25">
      <c r="A54" t="s">
        <v>110</v>
      </c>
      <c r="B54" s="591">
        <v>3</v>
      </c>
      <c r="C54" s="861" t="s">
        <v>917</v>
      </c>
      <c r="D54" s="860">
        <v>57</v>
      </c>
      <c r="E54" t="s">
        <v>113</v>
      </c>
      <c r="F54">
        <v>3</v>
      </c>
      <c r="G54" s="861" t="s">
        <v>917</v>
      </c>
      <c r="H54" s="860">
        <v>33</v>
      </c>
      <c r="I54" t="s">
        <v>281</v>
      </c>
      <c r="J54" t="s">
        <v>439</v>
      </c>
      <c r="K54" s="487">
        <v>43177</v>
      </c>
    </row>
    <row r="55" spans="1:11" x14ac:dyDescent="0.25">
      <c r="A55" t="s">
        <v>440</v>
      </c>
      <c r="B55" s="591">
        <v>17</v>
      </c>
      <c r="C55" s="861" t="s">
        <v>917</v>
      </c>
      <c r="D55" s="860">
        <v>5</v>
      </c>
      <c r="E55" t="s">
        <v>441</v>
      </c>
      <c r="F55">
        <v>5</v>
      </c>
      <c r="G55" s="861" t="s">
        <v>917</v>
      </c>
      <c r="H55" s="860">
        <v>0</v>
      </c>
      <c r="I55" t="s">
        <v>432</v>
      </c>
      <c r="J55" t="s">
        <v>442</v>
      </c>
      <c r="K55" s="487">
        <v>43183</v>
      </c>
    </row>
    <row r="56" spans="1:11" x14ac:dyDescent="0.25">
      <c r="A56" t="s">
        <v>435</v>
      </c>
      <c r="B56" s="591">
        <v>89</v>
      </c>
      <c r="C56" s="861" t="s">
        <v>917</v>
      </c>
      <c r="D56" s="860">
        <v>3</v>
      </c>
      <c r="E56" t="s">
        <v>431</v>
      </c>
      <c r="F56">
        <v>26</v>
      </c>
      <c r="G56" s="861" t="s">
        <v>917</v>
      </c>
      <c r="H56" s="860">
        <v>3</v>
      </c>
      <c r="I56" t="s">
        <v>432</v>
      </c>
      <c r="J56" t="s">
        <v>443</v>
      </c>
      <c r="K56" s="487">
        <v>43183</v>
      </c>
    </row>
    <row r="57" spans="1:11" x14ac:dyDescent="0.25">
      <c r="A57" t="s">
        <v>444</v>
      </c>
      <c r="B57" s="591">
        <v>56</v>
      </c>
      <c r="C57" s="861" t="s">
        <v>917</v>
      </c>
      <c r="D57" s="860">
        <v>0</v>
      </c>
      <c r="E57" t="s">
        <v>445</v>
      </c>
      <c r="F57">
        <v>26</v>
      </c>
      <c r="G57" s="861" t="s">
        <v>917</v>
      </c>
      <c r="H57" s="860">
        <v>0</v>
      </c>
      <c r="I57" t="s">
        <v>432</v>
      </c>
      <c r="J57" t="s">
        <v>446</v>
      </c>
      <c r="K57" s="487">
        <v>43183</v>
      </c>
    </row>
    <row r="58" spans="1:11" x14ac:dyDescent="0.25">
      <c r="A58" t="s">
        <v>377</v>
      </c>
      <c r="B58" s="591">
        <v>25</v>
      </c>
      <c r="C58" s="861" t="s">
        <v>917</v>
      </c>
      <c r="D58" s="860">
        <v>27</v>
      </c>
      <c r="E58" t="s">
        <v>285</v>
      </c>
      <c r="F58">
        <v>13</v>
      </c>
      <c r="G58" s="861" t="s">
        <v>917</v>
      </c>
      <c r="H58" s="860">
        <v>10</v>
      </c>
      <c r="I58" t="s">
        <v>287</v>
      </c>
      <c r="J58" t="s">
        <v>447</v>
      </c>
      <c r="K58" s="487">
        <v>43183</v>
      </c>
    </row>
    <row r="59" spans="1:11" x14ac:dyDescent="0.25">
      <c r="A59" t="s">
        <v>441</v>
      </c>
      <c r="B59" s="591">
        <v>18</v>
      </c>
      <c r="C59" s="861" t="s">
        <v>917</v>
      </c>
      <c r="D59" s="860">
        <v>22</v>
      </c>
      <c r="E59" t="s">
        <v>444</v>
      </c>
      <c r="F59">
        <v>3</v>
      </c>
      <c r="G59" s="861" t="s">
        <v>917</v>
      </c>
      <c r="H59" s="860">
        <v>8</v>
      </c>
      <c r="I59" t="s">
        <v>432</v>
      </c>
      <c r="J59" t="s">
        <v>448</v>
      </c>
      <c r="K59" s="487">
        <v>43197</v>
      </c>
    </row>
    <row r="60" spans="1:11" x14ac:dyDescent="0.25">
      <c r="A60" t="s">
        <v>449</v>
      </c>
      <c r="B60" s="591">
        <v>17</v>
      </c>
      <c r="C60" s="861" t="s">
        <v>917</v>
      </c>
      <c r="D60" s="860">
        <v>46</v>
      </c>
      <c r="E60" t="s">
        <v>450</v>
      </c>
      <c r="F60">
        <v>5</v>
      </c>
      <c r="G60" s="861" t="s">
        <v>917</v>
      </c>
      <c r="H60" s="860">
        <v>24</v>
      </c>
      <c r="I60" t="s">
        <v>451</v>
      </c>
      <c r="J60" t="s">
        <v>452</v>
      </c>
      <c r="K60" s="487">
        <v>43204</v>
      </c>
    </row>
    <row r="61" spans="1:11" x14ac:dyDescent="0.25">
      <c r="A61" t="s">
        <v>453</v>
      </c>
      <c r="B61" s="591">
        <v>0</v>
      </c>
      <c r="C61" s="861" t="s">
        <v>917</v>
      </c>
      <c r="D61" s="860">
        <v>57</v>
      </c>
      <c r="E61" t="s">
        <v>454</v>
      </c>
      <c r="F61">
        <v>0</v>
      </c>
      <c r="G61" s="861" t="s">
        <v>917</v>
      </c>
      <c r="H61" s="860">
        <v>22</v>
      </c>
      <c r="I61" t="s">
        <v>455</v>
      </c>
      <c r="J61" t="s">
        <v>456</v>
      </c>
      <c r="K61" s="487">
        <v>43204</v>
      </c>
    </row>
    <row r="62" spans="1:11" x14ac:dyDescent="0.25">
      <c r="A62" t="s">
        <v>457</v>
      </c>
      <c r="B62" s="591">
        <v>45</v>
      </c>
      <c r="C62" s="861" t="s">
        <v>917</v>
      </c>
      <c r="D62" s="860">
        <v>5</v>
      </c>
      <c r="E62" t="s">
        <v>428</v>
      </c>
      <c r="F62">
        <v>24</v>
      </c>
      <c r="G62" s="861" t="s">
        <v>917</v>
      </c>
      <c r="H62" s="860">
        <v>0</v>
      </c>
      <c r="I62" t="s">
        <v>432</v>
      </c>
      <c r="J62" t="s">
        <v>458</v>
      </c>
      <c r="K62" s="487">
        <v>43204</v>
      </c>
    </row>
    <row r="63" spans="1:11" x14ac:dyDescent="0.25">
      <c r="A63" t="s">
        <v>445</v>
      </c>
      <c r="B63" s="591">
        <v>24</v>
      </c>
      <c r="C63" s="861" t="s">
        <v>917</v>
      </c>
      <c r="D63" s="860">
        <v>50</v>
      </c>
      <c r="E63" t="s">
        <v>459</v>
      </c>
      <c r="F63">
        <v>12</v>
      </c>
      <c r="G63" s="861" t="s">
        <v>917</v>
      </c>
      <c r="H63" s="860">
        <v>24</v>
      </c>
      <c r="I63" t="s">
        <v>432</v>
      </c>
      <c r="J63" t="s">
        <v>460</v>
      </c>
      <c r="K63" s="487">
        <v>43211</v>
      </c>
    </row>
    <row r="64" spans="1:11" x14ac:dyDescent="0.25">
      <c r="A64" t="s">
        <v>410</v>
      </c>
      <c r="B64" s="591">
        <v>35</v>
      </c>
      <c r="C64" s="861" t="s">
        <v>917</v>
      </c>
      <c r="D64" s="860">
        <v>21</v>
      </c>
      <c r="E64" t="s">
        <v>408</v>
      </c>
      <c r="F64">
        <v>6</v>
      </c>
      <c r="G64" s="861" t="s">
        <v>917</v>
      </c>
      <c r="H64" s="860">
        <v>7</v>
      </c>
      <c r="I64" t="s">
        <v>287</v>
      </c>
      <c r="J64" t="s">
        <v>411</v>
      </c>
      <c r="K64" s="487">
        <v>43211</v>
      </c>
    </row>
    <row r="65" spans="1:11" x14ac:dyDescent="0.25">
      <c r="A65" t="s">
        <v>371</v>
      </c>
      <c r="B65" s="591">
        <v>25</v>
      </c>
      <c r="C65" s="861" t="s">
        <v>917</v>
      </c>
      <c r="D65" s="860">
        <v>29</v>
      </c>
      <c r="E65" t="s">
        <v>461</v>
      </c>
      <c r="F65">
        <v>6</v>
      </c>
      <c r="G65" s="861" t="s">
        <v>917</v>
      </c>
      <c r="H65" s="860">
        <v>17</v>
      </c>
      <c r="I65" t="s">
        <v>432</v>
      </c>
      <c r="J65" t="s">
        <v>462</v>
      </c>
      <c r="K65" s="487">
        <v>43211</v>
      </c>
    </row>
    <row r="66" spans="1:11" x14ac:dyDescent="0.25">
      <c r="A66" t="s">
        <v>463</v>
      </c>
      <c r="B66" s="591">
        <v>17</v>
      </c>
      <c r="C66" s="861" t="s">
        <v>917</v>
      </c>
      <c r="D66" s="860">
        <v>8</v>
      </c>
      <c r="E66" t="s">
        <v>464</v>
      </c>
      <c r="F66">
        <v>12</v>
      </c>
      <c r="G66" s="861" t="s">
        <v>917</v>
      </c>
      <c r="H66" s="860">
        <v>5</v>
      </c>
      <c r="I66" t="s">
        <v>465</v>
      </c>
      <c r="J66" t="s">
        <v>466</v>
      </c>
      <c r="K66" s="487">
        <v>43214</v>
      </c>
    </row>
    <row r="67" spans="1:11" x14ac:dyDescent="0.25">
      <c r="A67" t="s">
        <v>467</v>
      </c>
      <c r="B67" s="591">
        <v>62</v>
      </c>
      <c r="C67" s="861" t="s">
        <v>917</v>
      </c>
      <c r="D67" s="860">
        <v>3</v>
      </c>
      <c r="E67" t="s">
        <v>468</v>
      </c>
      <c r="F67">
        <v>22</v>
      </c>
      <c r="G67" s="861" t="s">
        <v>917</v>
      </c>
      <c r="H67" s="860">
        <v>3</v>
      </c>
      <c r="I67" t="s">
        <v>465</v>
      </c>
      <c r="J67" t="s">
        <v>466</v>
      </c>
      <c r="K67" s="487">
        <v>43214</v>
      </c>
    </row>
    <row r="68" spans="1:11" x14ac:dyDescent="0.25">
      <c r="A68" t="s">
        <v>463</v>
      </c>
      <c r="B68" s="591">
        <v>17</v>
      </c>
      <c r="C68" s="861" t="s">
        <v>917</v>
      </c>
      <c r="D68" s="860">
        <v>29</v>
      </c>
      <c r="E68" t="s">
        <v>467</v>
      </c>
      <c r="F68">
        <v>10</v>
      </c>
      <c r="G68" s="861" t="s">
        <v>917</v>
      </c>
      <c r="H68" s="860">
        <v>10</v>
      </c>
      <c r="I68" t="s">
        <v>465</v>
      </c>
      <c r="J68" t="s">
        <v>466</v>
      </c>
      <c r="K68" s="487">
        <v>43217</v>
      </c>
    </row>
    <row r="69" spans="1:11" x14ac:dyDescent="0.25">
      <c r="A69" t="s">
        <v>468</v>
      </c>
      <c r="B69" s="591">
        <v>11</v>
      </c>
      <c r="C69" s="861" t="s">
        <v>917</v>
      </c>
      <c r="D69" s="860">
        <v>25</v>
      </c>
      <c r="E69" t="s">
        <v>464</v>
      </c>
      <c r="F69">
        <v>3</v>
      </c>
      <c r="G69" s="861" t="s">
        <v>917</v>
      </c>
      <c r="H69" s="860">
        <v>18</v>
      </c>
      <c r="I69" t="s">
        <v>465</v>
      </c>
      <c r="J69" t="s">
        <v>466</v>
      </c>
      <c r="K69" s="487">
        <v>43217</v>
      </c>
    </row>
    <row r="70" spans="1:11" x14ac:dyDescent="0.25">
      <c r="A70" t="s">
        <v>469</v>
      </c>
      <c r="B70" s="591">
        <v>13</v>
      </c>
      <c r="C70" s="861" t="s">
        <v>917</v>
      </c>
      <c r="D70" s="860">
        <v>8</v>
      </c>
      <c r="E70" t="s">
        <v>453</v>
      </c>
      <c r="F70">
        <v>3</v>
      </c>
      <c r="G70" s="861" t="s">
        <v>917</v>
      </c>
      <c r="H70" s="860">
        <v>0</v>
      </c>
      <c r="I70" t="s">
        <v>455</v>
      </c>
      <c r="J70" t="s">
        <v>470</v>
      </c>
      <c r="K70" s="487">
        <v>43218</v>
      </c>
    </row>
    <row r="71" spans="1:11" x14ac:dyDescent="0.25">
      <c r="A71" t="s">
        <v>471</v>
      </c>
      <c r="B71" s="591">
        <v>10</v>
      </c>
      <c r="C71" s="861" t="s">
        <v>917</v>
      </c>
      <c r="D71" s="860">
        <v>35</v>
      </c>
      <c r="E71" t="s">
        <v>472</v>
      </c>
      <c r="F71">
        <v>0</v>
      </c>
      <c r="G71" s="861" t="s">
        <v>917</v>
      </c>
      <c r="H71" s="860">
        <v>21</v>
      </c>
      <c r="I71" t="s">
        <v>473</v>
      </c>
      <c r="J71" t="s">
        <v>474</v>
      </c>
      <c r="K71" s="487">
        <v>43218</v>
      </c>
    </row>
    <row r="72" spans="1:11" x14ac:dyDescent="0.25">
      <c r="A72" t="s">
        <v>461</v>
      </c>
      <c r="B72" s="591">
        <v>43</v>
      </c>
      <c r="C72" s="861" t="s">
        <v>917</v>
      </c>
      <c r="D72" s="860">
        <v>22</v>
      </c>
      <c r="E72" t="s">
        <v>475</v>
      </c>
      <c r="F72">
        <v>33</v>
      </c>
      <c r="G72" s="861" t="s">
        <v>917</v>
      </c>
      <c r="H72" s="860">
        <v>5</v>
      </c>
      <c r="I72" t="s">
        <v>432</v>
      </c>
      <c r="J72" t="s">
        <v>476</v>
      </c>
      <c r="K72" s="487">
        <v>43218</v>
      </c>
    </row>
    <row r="73" spans="1:11" x14ac:dyDescent="0.25">
      <c r="A73" t="s">
        <v>459</v>
      </c>
      <c r="B73" s="591">
        <v>35</v>
      </c>
      <c r="C73" s="861" t="s">
        <v>917</v>
      </c>
      <c r="D73" s="860">
        <v>17</v>
      </c>
      <c r="E73" t="s">
        <v>440</v>
      </c>
      <c r="F73">
        <v>25</v>
      </c>
      <c r="G73" s="861" t="s">
        <v>917</v>
      </c>
      <c r="H73" s="860">
        <v>5</v>
      </c>
      <c r="I73" t="s">
        <v>432</v>
      </c>
      <c r="J73" t="s">
        <v>477</v>
      </c>
      <c r="K73" s="487">
        <v>43218</v>
      </c>
    </row>
    <row r="74" spans="1:11" x14ac:dyDescent="0.25">
      <c r="A74" t="s">
        <v>478</v>
      </c>
      <c r="B74" s="591">
        <v>19</v>
      </c>
      <c r="C74" s="861" t="s">
        <v>917</v>
      </c>
      <c r="D74" s="860">
        <v>19</v>
      </c>
      <c r="E74" t="s">
        <v>371</v>
      </c>
      <c r="F74">
        <v>0</v>
      </c>
      <c r="G74" s="861" t="s">
        <v>917</v>
      </c>
      <c r="H74" s="860">
        <v>13</v>
      </c>
      <c r="I74" t="s">
        <v>432</v>
      </c>
      <c r="J74" t="s">
        <v>479</v>
      </c>
      <c r="K74" s="487">
        <v>43218</v>
      </c>
    </row>
    <row r="75" spans="1:11" x14ac:dyDescent="0.25">
      <c r="A75" t="s">
        <v>480</v>
      </c>
      <c r="B75" s="591">
        <v>127</v>
      </c>
      <c r="C75" s="861" t="s">
        <v>917</v>
      </c>
      <c r="D75" s="860">
        <v>5</v>
      </c>
      <c r="E75" t="s">
        <v>481</v>
      </c>
      <c r="F75">
        <v>59</v>
      </c>
      <c r="G75" s="861" t="s">
        <v>917</v>
      </c>
      <c r="H75" s="860">
        <v>0</v>
      </c>
      <c r="I75" t="s">
        <v>432</v>
      </c>
      <c r="J75" t="s">
        <v>482</v>
      </c>
      <c r="K75" s="487">
        <v>43218</v>
      </c>
    </row>
    <row r="76" spans="1:11" x14ac:dyDescent="0.25">
      <c r="A76" t="s">
        <v>457</v>
      </c>
      <c r="B76" s="591">
        <v>35</v>
      </c>
      <c r="C76" s="861" t="s">
        <v>917</v>
      </c>
      <c r="D76" s="860">
        <v>16</v>
      </c>
      <c r="E76" t="s">
        <v>483</v>
      </c>
      <c r="F76">
        <v>17</v>
      </c>
      <c r="G76" s="861" t="s">
        <v>917</v>
      </c>
      <c r="H76" s="860">
        <v>10</v>
      </c>
      <c r="I76" t="s">
        <v>432</v>
      </c>
      <c r="J76" t="s">
        <v>458</v>
      </c>
      <c r="K76" s="487">
        <v>43218</v>
      </c>
    </row>
    <row r="77" spans="1:11" x14ac:dyDescent="0.25">
      <c r="A77" t="s">
        <v>484</v>
      </c>
      <c r="B77" s="591">
        <v>27</v>
      </c>
      <c r="C77" s="861" t="s">
        <v>917</v>
      </c>
      <c r="D77" s="860">
        <v>6</v>
      </c>
      <c r="E77" t="s">
        <v>430</v>
      </c>
      <c r="F77">
        <v>7</v>
      </c>
      <c r="G77" s="861" t="s">
        <v>917</v>
      </c>
      <c r="H77" s="860">
        <v>6</v>
      </c>
      <c r="I77" t="s">
        <v>432</v>
      </c>
      <c r="J77" t="s">
        <v>485</v>
      </c>
      <c r="K77" s="487">
        <v>43218</v>
      </c>
    </row>
    <row r="78" spans="1:11" x14ac:dyDescent="0.25">
      <c r="A78" t="s">
        <v>486</v>
      </c>
      <c r="B78" s="591">
        <v>14</v>
      </c>
      <c r="C78" s="861" t="s">
        <v>917</v>
      </c>
      <c r="D78" s="860">
        <v>60</v>
      </c>
      <c r="E78" t="s">
        <v>487</v>
      </c>
      <c r="F78">
        <v>14</v>
      </c>
      <c r="G78" s="861" t="s">
        <v>917</v>
      </c>
      <c r="H78" s="860">
        <v>15</v>
      </c>
      <c r="I78" t="s">
        <v>488</v>
      </c>
      <c r="J78" t="s">
        <v>489</v>
      </c>
      <c r="K78" s="487">
        <v>43218</v>
      </c>
    </row>
    <row r="79" spans="1:11" x14ac:dyDescent="0.25">
      <c r="A79" t="s">
        <v>471</v>
      </c>
      <c r="B79" s="591">
        <v>8</v>
      </c>
      <c r="C79" s="861" t="s">
        <v>917</v>
      </c>
      <c r="D79" s="860">
        <v>67</v>
      </c>
      <c r="E79" t="s">
        <v>490</v>
      </c>
      <c r="F79">
        <v>5</v>
      </c>
      <c r="G79" s="861" t="s">
        <v>917</v>
      </c>
      <c r="H79" s="860">
        <v>27</v>
      </c>
      <c r="I79" t="s">
        <v>473</v>
      </c>
      <c r="J79" t="s">
        <v>474</v>
      </c>
      <c r="K79" s="487">
        <v>43225</v>
      </c>
    </row>
    <row r="80" spans="1:11" x14ac:dyDescent="0.25">
      <c r="A80" t="s">
        <v>454</v>
      </c>
      <c r="B80" s="591">
        <v>39</v>
      </c>
      <c r="C80" s="861" t="s">
        <v>917</v>
      </c>
      <c r="D80" s="860">
        <v>25</v>
      </c>
      <c r="E80" t="s">
        <v>469</v>
      </c>
      <c r="F80">
        <v>22</v>
      </c>
      <c r="G80" s="861" t="s">
        <v>917</v>
      </c>
      <c r="H80" s="860">
        <v>8</v>
      </c>
      <c r="I80" t="s">
        <v>455</v>
      </c>
      <c r="J80" t="s">
        <v>491</v>
      </c>
      <c r="K80" s="487">
        <v>43225</v>
      </c>
    </row>
    <row r="81" spans="1:11" x14ac:dyDescent="0.25">
      <c r="A81" t="s">
        <v>492</v>
      </c>
      <c r="B81" s="591">
        <v>14</v>
      </c>
      <c r="C81" s="861" t="s">
        <v>917</v>
      </c>
      <c r="D81" s="860">
        <v>32</v>
      </c>
      <c r="E81" t="s">
        <v>478</v>
      </c>
      <c r="F81">
        <v>6</v>
      </c>
      <c r="G81" s="861" t="s">
        <v>917</v>
      </c>
      <c r="H81" s="860">
        <v>8</v>
      </c>
      <c r="I81" t="s">
        <v>432</v>
      </c>
      <c r="J81" t="s">
        <v>493</v>
      </c>
      <c r="K81" s="487">
        <v>43225</v>
      </c>
    </row>
    <row r="82" spans="1:11" x14ac:dyDescent="0.25">
      <c r="A82" t="s">
        <v>431</v>
      </c>
      <c r="B82" s="591">
        <v>18</v>
      </c>
      <c r="C82" s="861" t="s">
        <v>917</v>
      </c>
      <c r="D82" s="860">
        <v>18</v>
      </c>
      <c r="E82" t="s">
        <v>484</v>
      </c>
      <c r="F82">
        <v>10</v>
      </c>
      <c r="G82" s="861" t="s">
        <v>917</v>
      </c>
      <c r="H82" s="860">
        <v>10</v>
      </c>
      <c r="I82" t="s">
        <v>432</v>
      </c>
      <c r="J82" t="s">
        <v>494</v>
      </c>
      <c r="K82" s="487">
        <v>43225</v>
      </c>
    </row>
    <row r="83" spans="1:11" x14ac:dyDescent="0.25">
      <c r="A83" t="s">
        <v>117</v>
      </c>
      <c r="B83" s="591">
        <v>28</v>
      </c>
      <c r="C83" s="861" t="s">
        <v>917</v>
      </c>
      <c r="D83" s="860">
        <v>12</v>
      </c>
      <c r="E83" t="s">
        <v>116</v>
      </c>
      <c r="F83">
        <v>15</v>
      </c>
      <c r="G83" s="861" t="s">
        <v>917</v>
      </c>
      <c r="H83" s="860">
        <v>0</v>
      </c>
      <c r="I83" t="s">
        <v>495</v>
      </c>
      <c r="J83" t="s">
        <v>496</v>
      </c>
      <c r="K83" s="487">
        <v>43225</v>
      </c>
    </row>
    <row r="84" spans="1:11" x14ac:dyDescent="0.25">
      <c r="A84" t="s">
        <v>497</v>
      </c>
      <c r="B84" s="591">
        <v>12</v>
      </c>
      <c r="C84" s="861" t="s">
        <v>917</v>
      </c>
      <c r="D84" s="860">
        <v>66</v>
      </c>
      <c r="E84" t="s">
        <v>498</v>
      </c>
      <c r="F84">
        <v>0</v>
      </c>
      <c r="G84" s="861" t="s">
        <v>917</v>
      </c>
      <c r="H84" s="860">
        <v>28</v>
      </c>
      <c r="I84" t="s">
        <v>465</v>
      </c>
      <c r="J84" t="s">
        <v>499</v>
      </c>
      <c r="K84" s="487">
        <v>43228</v>
      </c>
    </row>
    <row r="85" spans="1:11" x14ac:dyDescent="0.25">
      <c r="A85" t="s">
        <v>500</v>
      </c>
      <c r="B85" s="591">
        <v>57</v>
      </c>
      <c r="C85" s="861" t="s">
        <v>917</v>
      </c>
      <c r="D85" s="860">
        <v>0</v>
      </c>
      <c r="E85" t="s">
        <v>501</v>
      </c>
      <c r="F85" t="s">
        <v>502</v>
      </c>
      <c r="G85" s="861" t="s">
        <v>917</v>
      </c>
      <c r="H85" s="860" t="s">
        <v>502</v>
      </c>
      <c r="I85" t="s">
        <v>710</v>
      </c>
      <c r="J85" t="s">
        <v>503</v>
      </c>
      <c r="K85" s="487">
        <v>43229</v>
      </c>
    </row>
    <row r="86" spans="1:11" x14ac:dyDescent="0.25">
      <c r="A86" t="s">
        <v>504</v>
      </c>
      <c r="B86" s="591">
        <v>16</v>
      </c>
      <c r="C86" s="861" t="s">
        <v>917</v>
      </c>
      <c r="D86" s="860">
        <v>49</v>
      </c>
      <c r="E86" t="s">
        <v>505</v>
      </c>
      <c r="F86" t="s">
        <v>502</v>
      </c>
      <c r="G86" s="861" t="s">
        <v>917</v>
      </c>
      <c r="H86" s="860" t="s">
        <v>502</v>
      </c>
      <c r="I86" t="s">
        <v>710</v>
      </c>
      <c r="J86" t="s">
        <v>503</v>
      </c>
      <c r="K86" s="487">
        <v>43229</v>
      </c>
    </row>
    <row r="87" spans="1:11" x14ac:dyDescent="0.25">
      <c r="A87" t="s">
        <v>506</v>
      </c>
      <c r="B87" s="591">
        <v>12</v>
      </c>
      <c r="C87" s="861" t="s">
        <v>917</v>
      </c>
      <c r="D87" s="860">
        <v>52</v>
      </c>
      <c r="E87" t="s">
        <v>498</v>
      </c>
      <c r="F87">
        <v>0</v>
      </c>
      <c r="G87" s="861" t="s">
        <v>917</v>
      </c>
      <c r="H87" s="860">
        <v>31</v>
      </c>
      <c r="I87" t="s">
        <v>465</v>
      </c>
      <c r="J87" t="s">
        <v>499</v>
      </c>
      <c r="K87" s="487">
        <v>43230</v>
      </c>
    </row>
    <row r="88" spans="1:11" x14ac:dyDescent="0.25">
      <c r="A88" t="s">
        <v>449</v>
      </c>
      <c r="B88" s="591">
        <v>7</v>
      </c>
      <c r="C88" s="861" t="s">
        <v>917</v>
      </c>
      <c r="D88" s="860">
        <v>5</v>
      </c>
      <c r="E88" t="s">
        <v>507</v>
      </c>
      <c r="F88" t="s">
        <v>502</v>
      </c>
      <c r="G88" s="861" t="s">
        <v>917</v>
      </c>
      <c r="H88" s="860" t="s">
        <v>502</v>
      </c>
      <c r="I88" t="s">
        <v>451</v>
      </c>
      <c r="J88" t="s">
        <v>508</v>
      </c>
      <c r="K88" s="487">
        <v>43231</v>
      </c>
    </row>
    <row r="89" spans="1:11" x14ac:dyDescent="0.25">
      <c r="A89" t="s">
        <v>509</v>
      </c>
      <c r="B89" s="591">
        <v>63</v>
      </c>
      <c r="C89" s="861" t="s">
        <v>917</v>
      </c>
      <c r="D89" s="860">
        <v>12</v>
      </c>
      <c r="E89" t="s">
        <v>510</v>
      </c>
      <c r="F89" t="s">
        <v>502</v>
      </c>
      <c r="G89" s="861" t="s">
        <v>917</v>
      </c>
      <c r="H89" s="860" t="s">
        <v>502</v>
      </c>
      <c r="I89" t="s">
        <v>511</v>
      </c>
      <c r="J89" t="s">
        <v>512</v>
      </c>
      <c r="K89" s="487">
        <v>43232</v>
      </c>
    </row>
    <row r="90" spans="1:11" x14ac:dyDescent="0.25">
      <c r="A90" t="s">
        <v>472</v>
      </c>
      <c r="B90" s="591">
        <v>21</v>
      </c>
      <c r="C90" s="861" t="s">
        <v>917</v>
      </c>
      <c r="D90" s="860">
        <v>30</v>
      </c>
      <c r="E90" t="s">
        <v>490</v>
      </c>
      <c r="F90">
        <v>7</v>
      </c>
      <c r="G90" s="861" t="s">
        <v>917</v>
      </c>
      <c r="H90" s="860">
        <v>21</v>
      </c>
      <c r="I90" t="s">
        <v>473</v>
      </c>
      <c r="J90" t="s">
        <v>513</v>
      </c>
      <c r="K90" s="487">
        <v>43232</v>
      </c>
    </row>
    <row r="91" spans="1:11" x14ac:dyDescent="0.25">
      <c r="A91" t="s">
        <v>497</v>
      </c>
      <c r="B91" s="591">
        <v>18</v>
      </c>
      <c r="C91" s="861" t="s">
        <v>917</v>
      </c>
      <c r="D91" s="860">
        <v>39</v>
      </c>
      <c r="E91" t="s">
        <v>506</v>
      </c>
      <c r="F91">
        <v>10</v>
      </c>
      <c r="G91" s="861" t="s">
        <v>917</v>
      </c>
      <c r="H91" s="860">
        <v>13</v>
      </c>
      <c r="I91" t="s">
        <v>465</v>
      </c>
      <c r="J91" t="s">
        <v>499</v>
      </c>
      <c r="K91" s="487">
        <v>43232</v>
      </c>
    </row>
    <row r="92" spans="1:11" x14ac:dyDescent="0.25">
      <c r="A92" t="s">
        <v>481</v>
      </c>
      <c r="B92" s="591">
        <v>16</v>
      </c>
      <c r="C92" s="861" t="s">
        <v>917</v>
      </c>
      <c r="D92" s="860">
        <v>47</v>
      </c>
      <c r="E92" t="s">
        <v>483</v>
      </c>
      <c r="F92">
        <v>6</v>
      </c>
      <c r="G92" s="861" t="s">
        <v>917</v>
      </c>
      <c r="H92" s="860">
        <v>21</v>
      </c>
      <c r="I92" t="s">
        <v>432</v>
      </c>
      <c r="J92" t="s">
        <v>514</v>
      </c>
      <c r="K92" s="487">
        <v>43232</v>
      </c>
    </row>
    <row r="93" spans="1:11" x14ac:dyDescent="0.25">
      <c r="A93" t="s">
        <v>428</v>
      </c>
      <c r="B93" s="591">
        <v>10</v>
      </c>
      <c r="C93" s="861" t="s">
        <v>917</v>
      </c>
      <c r="D93" s="860">
        <v>57</v>
      </c>
      <c r="E93" t="s">
        <v>480</v>
      </c>
      <c r="F93">
        <v>0</v>
      </c>
      <c r="G93" s="861" t="s">
        <v>917</v>
      </c>
      <c r="H93" s="860">
        <v>33</v>
      </c>
      <c r="I93" t="s">
        <v>432</v>
      </c>
      <c r="J93" t="s">
        <v>515</v>
      </c>
      <c r="K93" s="487">
        <v>43232</v>
      </c>
    </row>
    <row r="94" spans="1:11" x14ac:dyDescent="0.25">
      <c r="A94" t="s">
        <v>475</v>
      </c>
      <c r="B94" s="591">
        <v>50</v>
      </c>
      <c r="C94" s="861" t="s">
        <v>917</v>
      </c>
      <c r="D94" s="860">
        <v>27</v>
      </c>
      <c r="E94" t="s">
        <v>492</v>
      </c>
      <c r="F94">
        <v>19</v>
      </c>
      <c r="G94" s="861" t="s">
        <v>917</v>
      </c>
      <c r="H94" s="860">
        <v>13</v>
      </c>
      <c r="I94" t="s">
        <v>432</v>
      </c>
      <c r="J94" t="s">
        <v>516</v>
      </c>
      <c r="K94" s="487">
        <v>43232</v>
      </c>
    </row>
    <row r="95" spans="1:11" x14ac:dyDescent="0.25">
      <c r="A95" t="s">
        <v>500</v>
      </c>
      <c r="B95" s="591">
        <v>23</v>
      </c>
      <c r="C95" s="861" t="s">
        <v>917</v>
      </c>
      <c r="D95" s="860">
        <v>17</v>
      </c>
      <c r="E95" t="s">
        <v>505</v>
      </c>
      <c r="F95" t="s">
        <v>502</v>
      </c>
      <c r="G95" s="861" t="s">
        <v>917</v>
      </c>
      <c r="H95" s="860" t="s">
        <v>502</v>
      </c>
      <c r="I95" t="s">
        <v>710</v>
      </c>
      <c r="J95" t="s">
        <v>503</v>
      </c>
      <c r="K95" s="487">
        <v>43232</v>
      </c>
    </row>
    <row r="96" spans="1:11" x14ac:dyDescent="0.25">
      <c r="A96" t="s">
        <v>504</v>
      </c>
      <c r="B96" s="591">
        <v>22</v>
      </c>
      <c r="C96" s="861" t="s">
        <v>917</v>
      </c>
      <c r="D96" s="860">
        <v>32</v>
      </c>
      <c r="E96" t="s">
        <v>501</v>
      </c>
      <c r="F96" t="s">
        <v>502</v>
      </c>
      <c r="G96" s="861" t="s">
        <v>917</v>
      </c>
      <c r="H96" s="860" t="s">
        <v>502</v>
      </c>
      <c r="I96" t="s">
        <v>710</v>
      </c>
      <c r="J96" t="s">
        <v>503</v>
      </c>
      <c r="K96" s="487">
        <v>43232</v>
      </c>
    </row>
    <row r="97" spans="1:11" x14ac:dyDescent="0.25">
      <c r="A97" t="s">
        <v>517</v>
      </c>
      <c r="B97" s="591">
        <v>28</v>
      </c>
      <c r="C97" s="861" t="s">
        <v>917</v>
      </c>
      <c r="D97" s="860">
        <v>48</v>
      </c>
      <c r="E97" t="s">
        <v>518</v>
      </c>
      <c r="F97" t="s">
        <v>502</v>
      </c>
      <c r="G97" s="861" t="s">
        <v>917</v>
      </c>
      <c r="H97" s="860" t="s">
        <v>502</v>
      </c>
      <c r="I97" t="s">
        <v>519</v>
      </c>
      <c r="J97" t="s">
        <v>520</v>
      </c>
      <c r="K97" s="487">
        <v>43232</v>
      </c>
    </row>
    <row r="98" spans="1:11" x14ac:dyDescent="0.25">
      <c r="A98" t="s">
        <v>521</v>
      </c>
      <c r="B98" s="591">
        <v>28</v>
      </c>
      <c r="C98" s="861" t="s">
        <v>917</v>
      </c>
      <c r="D98" s="860">
        <v>26</v>
      </c>
      <c r="E98" t="s">
        <v>522</v>
      </c>
      <c r="F98">
        <v>15</v>
      </c>
      <c r="G98" s="861" t="s">
        <v>917</v>
      </c>
      <c r="H98" s="860">
        <v>26</v>
      </c>
      <c r="I98" t="s">
        <v>495</v>
      </c>
      <c r="J98" t="s">
        <v>523</v>
      </c>
      <c r="K98" s="487">
        <v>43232</v>
      </c>
    </row>
    <row r="99" spans="1:11" x14ac:dyDescent="0.25">
      <c r="A99" t="s">
        <v>486</v>
      </c>
      <c r="B99" s="591">
        <v>29</v>
      </c>
      <c r="C99" s="861" t="s">
        <v>917</v>
      </c>
      <c r="D99" s="860">
        <v>37</v>
      </c>
      <c r="E99" t="s">
        <v>487</v>
      </c>
      <c r="F99" t="s">
        <v>502</v>
      </c>
      <c r="G99" s="861" t="s">
        <v>917</v>
      </c>
      <c r="H99" s="860" t="s">
        <v>502</v>
      </c>
      <c r="I99" t="s">
        <v>488</v>
      </c>
      <c r="J99" t="s">
        <v>524</v>
      </c>
      <c r="K99" s="487">
        <v>43232</v>
      </c>
    </row>
    <row r="100" spans="1:11" x14ac:dyDescent="0.25">
      <c r="A100" t="s">
        <v>525</v>
      </c>
      <c r="B100" s="591">
        <v>0</v>
      </c>
      <c r="C100" s="861" t="s">
        <v>917</v>
      </c>
      <c r="D100" s="860">
        <v>82</v>
      </c>
      <c r="E100" t="s">
        <v>526</v>
      </c>
      <c r="F100">
        <v>0</v>
      </c>
      <c r="G100" s="861" t="s">
        <v>917</v>
      </c>
      <c r="H100" s="860">
        <v>45</v>
      </c>
      <c r="I100" t="s">
        <v>465</v>
      </c>
      <c r="J100" t="s">
        <v>527</v>
      </c>
      <c r="K100" s="487">
        <v>43236</v>
      </c>
    </row>
    <row r="101" spans="1:11" x14ac:dyDescent="0.25">
      <c r="A101" t="s">
        <v>528</v>
      </c>
      <c r="B101" s="591">
        <v>55</v>
      </c>
      <c r="C101" s="861" t="s">
        <v>917</v>
      </c>
      <c r="D101" s="860">
        <v>6</v>
      </c>
      <c r="E101" t="s">
        <v>529</v>
      </c>
      <c r="F101">
        <v>26</v>
      </c>
      <c r="G101" s="861" t="s">
        <v>917</v>
      </c>
      <c r="H101" s="860">
        <v>3</v>
      </c>
      <c r="I101" t="s">
        <v>465</v>
      </c>
      <c r="J101" t="s">
        <v>527</v>
      </c>
      <c r="K101" s="487">
        <v>43236</v>
      </c>
    </row>
    <row r="102" spans="1:11" x14ac:dyDescent="0.25">
      <c r="A102" t="s">
        <v>472</v>
      </c>
      <c r="B102" s="591">
        <v>67</v>
      </c>
      <c r="C102" s="861" t="s">
        <v>917</v>
      </c>
      <c r="D102" s="860">
        <v>12</v>
      </c>
      <c r="E102" t="s">
        <v>471</v>
      </c>
      <c r="F102">
        <v>28</v>
      </c>
      <c r="G102" s="861" t="s">
        <v>917</v>
      </c>
      <c r="H102" s="860">
        <v>0</v>
      </c>
      <c r="I102" t="s">
        <v>473</v>
      </c>
      <c r="J102" t="s">
        <v>513</v>
      </c>
      <c r="K102" s="487">
        <v>43239</v>
      </c>
    </row>
    <row r="103" spans="1:11" x14ac:dyDescent="0.25">
      <c r="A103" t="s">
        <v>461</v>
      </c>
      <c r="B103" s="591">
        <v>81</v>
      </c>
      <c r="C103" s="861" t="s">
        <v>917</v>
      </c>
      <c r="D103" s="860">
        <v>10</v>
      </c>
      <c r="E103" t="s">
        <v>435</v>
      </c>
      <c r="F103">
        <v>45</v>
      </c>
      <c r="G103" s="861" t="s">
        <v>917</v>
      </c>
      <c r="H103" s="860">
        <v>5</v>
      </c>
      <c r="I103" t="s">
        <v>432</v>
      </c>
      <c r="J103" t="s">
        <v>530</v>
      </c>
      <c r="K103" s="487">
        <v>43239</v>
      </c>
    </row>
    <row r="104" spans="1:11" x14ac:dyDescent="0.25">
      <c r="A104" t="s">
        <v>528</v>
      </c>
      <c r="B104" s="591">
        <v>48</v>
      </c>
      <c r="C104" s="861" t="s">
        <v>917</v>
      </c>
      <c r="D104" s="860">
        <v>0</v>
      </c>
      <c r="E104" t="s">
        <v>526</v>
      </c>
      <c r="F104">
        <v>26</v>
      </c>
      <c r="G104" s="861" t="s">
        <v>917</v>
      </c>
      <c r="H104" s="860">
        <v>0</v>
      </c>
      <c r="I104" t="s">
        <v>465</v>
      </c>
      <c r="J104" t="s">
        <v>527</v>
      </c>
      <c r="K104" s="487">
        <v>43239</v>
      </c>
    </row>
    <row r="105" spans="1:11" x14ac:dyDescent="0.25">
      <c r="A105" t="s">
        <v>117</v>
      </c>
      <c r="B105" s="591">
        <v>67</v>
      </c>
      <c r="C105" s="861" t="s">
        <v>917</v>
      </c>
      <c r="D105" s="860">
        <v>5</v>
      </c>
      <c r="E105" t="s">
        <v>522</v>
      </c>
      <c r="F105">
        <v>13</v>
      </c>
      <c r="G105" s="861" t="s">
        <v>917</v>
      </c>
      <c r="H105" s="860">
        <v>0</v>
      </c>
      <c r="I105" t="s">
        <v>495</v>
      </c>
      <c r="J105" t="s">
        <v>496</v>
      </c>
      <c r="K105" s="487">
        <v>43239</v>
      </c>
    </row>
    <row r="106" spans="1:11" x14ac:dyDescent="0.25">
      <c r="A106" t="s">
        <v>531</v>
      </c>
      <c r="B106" s="591">
        <v>14</v>
      </c>
      <c r="C106" s="861" t="s">
        <v>917</v>
      </c>
      <c r="D106" s="860">
        <v>17</v>
      </c>
      <c r="E106" t="s">
        <v>532</v>
      </c>
      <c r="F106" t="s">
        <v>502</v>
      </c>
      <c r="G106" s="861" t="s">
        <v>917</v>
      </c>
      <c r="H106" s="860" t="s">
        <v>502</v>
      </c>
      <c r="I106" t="s">
        <v>533</v>
      </c>
      <c r="J106" t="s">
        <v>534</v>
      </c>
      <c r="K106" s="487">
        <v>43239</v>
      </c>
    </row>
    <row r="107" spans="1:11" x14ac:dyDescent="0.25">
      <c r="A107" t="s">
        <v>535</v>
      </c>
      <c r="B107" s="591">
        <v>27</v>
      </c>
      <c r="C107" s="861" t="s">
        <v>917</v>
      </c>
      <c r="D107" s="860">
        <v>24</v>
      </c>
      <c r="E107" t="s">
        <v>517</v>
      </c>
      <c r="F107" t="s">
        <v>502</v>
      </c>
      <c r="G107" s="861" t="s">
        <v>917</v>
      </c>
      <c r="H107" s="860" t="s">
        <v>502</v>
      </c>
      <c r="I107" t="s">
        <v>519</v>
      </c>
      <c r="J107" t="s">
        <v>536</v>
      </c>
      <c r="K107" s="487">
        <v>43239</v>
      </c>
    </row>
    <row r="108" spans="1:11" x14ac:dyDescent="0.25">
      <c r="A108" t="s">
        <v>116</v>
      </c>
      <c r="B108" s="591">
        <v>97</v>
      </c>
      <c r="C108" s="861" t="s">
        <v>917</v>
      </c>
      <c r="D108" s="860">
        <v>0</v>
      </c>
      <c r="E108" t="s">
        <v>521</v>
      </c>
      <c r="F108">
        <v>54</v>
      </c>
      <c r="G108" s="861" t="s">
        <v>917</v>
      </c>
      <c r="H108" s="860">
        <v>0</v>
      </c>
      <c r="I108" t="s">
        <v>495</v>
      </c>
      <c r="J108" t="s">
        <v>133</v>
      </c>
      <c r="K108" s="487">
        <v>43239</v>
      </c>
    </row>
    <row r="109" spans="1:11" x14ac:dyDescent="0.25">
      <c r="A109" t="s">
        <v>537</v>
      </c>
      <c r="B109" s="591">
        <v>18</v>
      </c>
      <c r="C109" s="861" t="s">
        <v>917</v>
      </c>
      <c r="D109" s="860">
        <v>12</v>
      </c>
      <c r="E109" t="s">
        <v>538</v>
      </c>
      <c r="F109" t="s">
        <v>502</v>
      </c>
      <c r="G109" s="861" t="s">
        <v>917</v>
      </c>
      <c r="H109" s="860" t="s">
        <v>502</v>
      </c>
      <c r="I109" t="s">
        <v>539</v>
      </c>
      <c r="J109" t="s">
        <v>540</v>
      </c>
      <c r="K109" s="487">
        <v>43240</v>
      </c>
    </row>
    <row r="110" spans="1:11" x14ac:dyDescent="0.25">
      <c r="A110" t="s">
        <v>541</v>
      </c>
      <c r="B110" s="591">
        <v>44</v>
      </c>
      <c r="C110" s="861" t="s">
        <v>917</v>
      </c>
      <c r="D110" s="860">
        <v>5</v>
      </c>
      <c r="E110" t="s">
        <v>538</v>
      </c>
      <c r="F110">
        <v>29</v>
      </c>
      <c r="G110" s="861" t="s">
        <v>917</v>
      </c>
      <c r="H110" s="860">
        <v>0</v>
      </c>
      <c r="I110" t="s">
        <v>539</v>
      </c>
      <c r="J110" t="s">
        <v>540</v>
      </c>
      <c r="K110" s="487">
        <v>43243</v>
      </c>
    </row>
    <row r="111" spans="1:11" x14ac:dyDescent="0.25">
      <c r="A111" t="s">
        <v>490</v>
      </c>
      <c r="B111" s="591">
        <v>91</v>
      </c>
      <c r="C111" s="861" t="s">
        <v>917</v>
      </c>
      <c r="D111" s="860">
        <v>10</v>
      </c>
      <c r="E111" t="s">
        <v>471</v>
      </c>
      <c r="F111">
        <v>49</v>
      </c>
      <c r="G111" s="861" t="s">
        <v>917</v>
      </c>
      <c r="H111" s="860">
        <v>7</v>
      </c>
      <c r="I111" t="s">
        <v>473</v>
      </c>
      <c r="J111" t="s">
        <v>490</v>
      </c>
      <c r="K111" s="487">
        <v>43246</v>
      </c>
    </row>
    <row r="112" spans="1:11" x14ac:dyDescent="0.25">
      <c r="A112" t="s">
        <v>537</v>
      </c>
      <c r="B112" s="591">
        <v>21</v>
      </c>
      <c r="C112" s="861" t="s">
        <v>917</v>
      </c>
      <c r="D112" s="860">
        <v>28</v>
      </c>
      <c r="E112" t="s">
        <v>541</v>
      </c>
      <c r="F112">
        <v>3</v>
      </c>
      <c r="G112" s="861" t="s">
        <v>917</v>
      </c>
      <c r="H112" s="860">
        <v>14</v>
      </c>
      <c r="I112" t="s">
        <v>539</v>
      </c>
      <c r="J112" t="s">
        <v>540</v>
      </c>
      <c r="K112" s="487">
        <v>43246</v>
      </c>
    </row>
    <row r="113" spans="1:11" x14ac:dyDescent="0.25">
      <c r="A113" t="s">
        <v>542</v>
      </c>
      <c r="B113" s="591">
        <v>16</v>
      </c>
      <c r="C113" s="861" t="s">
        <v>917</v>
      </c>
      <c r="D113" s="860">
        <v>34</v>
      </c>
      <c r="E113" t="s">
        <v>543</v>
      </c>
      <c r="F113">
        <v>9</v>
      </c>
      <c r="G113" s="861" t="s">
        <v>917</v>
      </c>
      <c r="H113" s="860">
        <v>24</v>
      </c>
      <c r="I113" t="s">
        <v>544</v>
      </c>
      <c r="J113" t="s">
        <v>545</v>
      </c>
      <c r="K113" s="487">
        <v>43246</v>
      </c>
    </row>
    <row r="114" spans="1:11" x14ac:dyDescent="0.25">
      <c r="A114" t="s">
        <v>490</v>
      </c>
      <c r="B114" s="591">
        <v>39</v>
      </c>
      <c r="C114" s="861" t="s">
        <v>917</v>
      </c>
      <c r="D114" s="860">
        <v>5</v>
      </c>
      <c r="E114" t="s">
        <v>472</v>
      </c>
      <c r="F114">
        <v>31</v>
      </c>
      <c r="G114" s="861" t="s">
        <v>917</v>
      </c>
      <c r="H114" s="860">
        <v>0</v>
      </c>
      <c r="I114" t="s">
        <v>473</v>
      </c>
      <c r="J114" t="s">
        <v>490</v>
      </c>
      <c r="K114" s="487">
        <v>43253</v>
      </c>
    </row>
    <row r="115" spans="1:11" x14ac:dyDescent="0.25">
      <c r="A115" t="s">
        <v>547</v>
      </c>
      <c r="B115" s="591">
        <v>20</v>
      </c>
      <c r="C115" s="861" t="s">
        <v>917</v>
      </c>
      <c r="D115" s="860">
        <v>22</v>
      </c>
      <c r="E115" t="s">
        <v>32</v>
      </c>
      <c r="F115">
        <v>3</v>
      </c>
      <c r="G115" s="861" t="s">
        <v>917</v>
      </c>
      <c r="H115" s="860">
        <v>14</v>
      </c>
      <c r="I115" t="s">
        <v>548</v>
      </c>
      <c r="J115" t="s">
        <v>549</v>
      </c>
      <c r="K115" s="487">
        <v>43253</v>
      </c>
    </row>
    <row r="116" spans="1:11" x14ac:dyDescent="0.25">
      <c r="A116" t="s">
        <v>450</v>
      </c>
      <c r="B116" s="591">
        <v>17</v>
      </c>
      <c r="C116" s="861" t="s">
        <v>917</v>
      </c>
      <c r="D116" s="860">
        <v>39</v>
      </c>
      <c r="E116" t="s">
        <v>507</v>
      </c>
      <c r="F116" t="s">
        <v>502</v>
      </c>
      <c r="G116" s="861" t="s">
        <v>917</v>
      </c>
      <c r="H116" s="860" t="s">
        <v>502</v>
      </c>
      <c r="I116" t="s">
        <v>451</v>
      </c>
      <c r="J116" t="s">
        <v>594</v>
      </c>
      <c r="K116" s="487">
        <v>43260</v>
      </c>
    </row>
    <row r="117" spans="1:11" x14ac:dyDescent="0.25">
      <c r="A117" t="s">
        <v>39</v>
      </c>
      <c r="B117" s="591">
        <v>16</v>
      </c>
      <c r="C117" s="861" t="s">
        <v>917</v>
      </c>
      <c r="D117" s="860">
        <v>15</v>
      </c>
      <c r="E117" t="s">
        <v>558</v>
      </c>
      <c r="F117">
        <v>13</v>
      </c>
      <c r="G117" s="861" t="s">
        <v>917</v>
      </c>
      <c r="H117" s="860">
        <v>3</v>
      </c>
      <c r="I117" t="s">
        <v>595</v>
      </c>
      <c r="J117" t="s">
        <v>596</v>
      </c>
      <c r="K117" s="487">
        <v>43260</v>
      </c>
    </row>
    <row r="118" spans="1:11" x14ac:dyDescent="0.25">
      <c r="A118" t="s">
        <v>31</v>
      </c>
      <c r="B118" s="591">
        <v>24</v>
      </c>
      <c r="C118" s="861" t="s">
        <v>917</v>
      </c>
      <c r="D118" s="860">
        <v>22</v>
      </c>
      <c r="E118" t="s">
        <v>567</v>
      </c>
      <c r="F118">
        <v>17</v>
      </c>
      <c r="G118" s="861" t="s">
        <v>917</v>
      </c>
      <c r="H118" s="860">
        <v>3</v>
      </c>
      <c r="I118" t="s">
        <v>595</v>
      </c>
      <c r="J118" t="s">
        <v>596</v>
      </c>
      <c r="K118" s="487">
        <v>43260</v>
      </c>
    </row>
    <row r="119" spans="1:11" x14ac:dyDescent="0.25">
      <c r="A119" t="s">
        <v>37</v>
      </c>
      <c r="B119" s="591">
        <v>34</v>
      </c>
      <c r="C119" s="861" t="s">
        <v>917</v>
      </c>
      <c r="D119" s="860">
        <v>17</v>
      </c>
      <c r="E119" t="s">
        <v>33</v>
      </c>
      <c r="F119">
        <v>17</v>
      </c>
      <c r="G119" s="861" t="s">
        <v>917</v>
      </c>
      <c r="H119" s="860">
        <v>14</v>
      </c>
      <c r="I119" t="s">
        <v>597</v>
      </c>
      <c r="J119" t="s">
        <v>598</v>
      </c>
      <c r="K119" s="487">
        <v>43260</v>
      </c>
    </row>
    <row r="120" spans="1:11" x14ac:dyDescent="0.25">
      <c r="A120" t="s">
        <v>599</v>
      </c>
      <c r="B120" s="591">
        <v>52</v>
      </c>
      <c r="C120" s="861" t="s">
        <v>917</v>
      </c>
      <c r="D120" s="860">
        <v>11</v>
      </c>
      <c r="E120" t="s">
        <v>35</v>
      </c>
      <c r="F120">
        <v>8</v>
      </c>
      <c r="G120" s="861" t="s">
        <v>917</v>
      </c>
      <c r="H120" s="860">
        <v>11</v>
      </c>
      <c r="I120" t="s">
        <v>600</v>
      </c>
      <c r="J120" t="s">
        <v>601</v>
      </c>
      <c r="K120" s="487">
        <v>43260</v>
      </c>
    </row>
    <row r="121" spans="1:11" x14ac:dyDescent="0.25">
      <c r="A121" t="s">
        <v>29</v>
      </c>
      <c r="B121" s="591">
        <v>18</v>
      </c>
      <c r="C121" s="861" t="s">
        <v>917</v>
      </c>
      <c r="D121" s="860">
        <v>9</v>
      </c>
      <c r="E121" t="s">
        <v>40</v>
      </c>
      <c r="F121">
        <v>8</v>
      </c>
      <c r="G121" s="861" t="s">
        <v>917</v>
      </c>
      <c r="H121" s="860">
        <v>6</v>
      </c>
      <c r="I121" t="s">
        <v>602</v>
      </c>
      <c r="J121" t="s">
        <v>603</v>
      </c>
      <c r="K121" s="487">
        <v>43260</v>
      </c>
    </row>
    <row r="122" spans="1:11" x14ac:dyDescent="0.25">
      <c r="A122" t="s">
        <v>481</v>
      </c>
      <c r="B122" s="591">
        <v>10</v>
      </c>
      <c r="C122" s="861" t="s">
        <v>917</v>
      </c>
      <c r="D122" s="860">
        <v>77</v>
      </c>
      <c r="E122" t="s">
        <v>428</v>
      </c>
      <c r="F122">
        <v>10</v>
      </c>
      <c r="G122" s="861" t="s">
        <v>917</v>
      </c>
      <c r="H122" s="860">
        <v>34</v>
      </c>
      <c r="I122" t="s">
        <v>432</v>
      </c>
      <c r="J122" t="s">
        <v>514</v>
      </c>
      <c r="K122" s="487">
        <v>43260</v>
      </c>
    </row>
    <row r="123" spans="1:11" x14ac:dyDescent="0.25">
      <c r="A123" t="s">
        <v>547</v>
      </c>
      <c r="B123" s="591">
        <v>42</v>
      </c>
      <c r="C123" s="861" t="s">
        <v>917</v>
      </c>
      <c r="D123" s="860">
        <v>39</v>
      </c>
      <c r="E123" t="s">
        <v>30</v>
      </c>
      <c r="F123">
        <v>29</v>
      </c>
      <c r="G123" s="861" t="s">
        <v>917</v>
      </c>
      <c r="H123" s="860">
        <v>27</v>
      </c>
      <c r="I123" t="s">
        <v>604</v>
      </c>
      <c r="J123" t="s">
        <v>605</v>
      </c>
      <c r="K123" s="487">
        <v>43260</v>
      </c>
    </row>
    <row r="124" spans="1:11" x14ac:dyDescent="0.25">
      <c r="A124" t="s">
        <v>38</v>
      </c>
      <c r="B124" s="591">
        <v>10</v>
      </c>
      <c r="C124" s="861" t="s">
        <v>917</v>
      </c>
      <c r="D124" s="860">
        <v>23</v>
      </c>
      <c r="E124" t="s">
        <v>32</v>
      </c>
      <c r="F124">
        <v>3</v>
      </c>
      <c r="G124" s="861" t="s">
        <v>917</v>
      </c>
      <c r="H124" s="860">
        <v>17</v>
      </c>
      <c r="I124" t="s">
        <v>606</v>
      </c>
      <c r="J124" t="s">
        <v>607</v>
      </c>
      <c r="K124" s="487">
        <v>43260</v>
      </c>
    </row>
    <row r="125" spans="1:11" x14ac:dyDescent="0.25">
      <c r="A125" t="s">
        <v>608</v>
      </c>
      <c r="B125" s="591">
        <v>20</v>
      </c>
      <c r="C125" s="861" t="s">
        <v>917</v>
      </c>
      <c r="D125" s="860">
        <v>19</v>
      </c>
      <c r="E125" t="s">
        <v>517</v>
      </c>
      <c r="F125" t="s">
        <v>502</v>
      </c>
      <c r="G125" s="861" t="s">
        <v>917</v>
      </c>
      <c r="H125" s="860" t="s">
        <v>502</v>
      </c>
      <c r="I125" t="s">
        <v>519</v>
      </c>
      <c r="J125" t="s">
        <v>609</v>
      </c>
      <c r="K125" s="487">
        <v>43260</v>
      </c>
    </row>
    <row r="126" spans="1:11" x14ac:dyDescent="0.25">
      <c r="A126" t="s">
        <v>62</v>
      </c>
      <c r="B126" s="591">
        <v>62</v>
      </c>
      <c r="C126" s="861" t="s">
        <v>917</v>
      </c>
      <c r="D126" s="860">
        <v>13</v>
      </c>
      <c r="E126" t="s">
        <v>113</v>
      </c>
      <c r="F126">
        <v>34</v>
      </c>
      <c r="G126" s="861" t="s">
        <v>917</v>
      </c>
      <c r="H126" s="860">
        <v>13</v>
      </c>
      <c r="I126" t="s">
        <v>610</v>
      </c>
      <c r="J126" t="s">
        <v>611</v>
      </c>
      <c r="K126" s="487">
        <v>43260</v>
      </c>
    </row>
    <row r="127" spans="1:11" x14ac:dyDescent="0.25">
      <c r="A127" t="s">
        <v>41</v>
      </c>
      <c r="B127" s="591">
        <v>10</v>
      </c>
      <c r="C127" s="861" t="s">
        <v>917</v>
      </c>
      <c r="D127" s="860">
        <v>48</v>
      </c>
      <c r="E127" t="s">
        <v>36</v>
      </c>
      <c r="F127">
        <v>3</v>
      </c>
      <c r="G127" s="861" t="s">
        <v>917</v>
      </c>
      <c r="H127" s="860">
        <v>15</v>
      </c>
      <c r="I127" t="s">
        <v>612</v>
      </c>
      <c r="J127" t="s">
        <v>613</v>
      </c>
      <c r="K127" s="487">
        <v>43260</v>
      </c>
    </row>
    <row r="128" spans="1:11" x14ac:dyDescent="0.25">
      <c r="A128" t="s">
        <v>567</v>
      </c>
      <c r="B128" s="591">
        <v>18</v>
      </c>
      <c r="C128" s="861" t="s">
        <v>917</v>
      </c>
      <c r="D128" s="860">
        <v>28</v>
      </c>
      <c r="E128" t="s">
        <v>558</v>
      </c>
      <c r="F128">
        <v>6</v>
      </c>
      <c r="G128" s="861" t="s">
        <v>917</v>
      </c>
      <c r="H128" s="860">
        <v>17</v>
      </c>
      <c r="I128" t="s">
        <v>595</v>
      </c>
      <c r="J128" t="s">
        <v>596</v>
      </c>
      <c r="K128" s="487">
        <v>43267</v>
      </c>
    </row>
    <row r="129" spans="1:11" x14ac:dyDescent="0.25">
      <c r="A129" t="s">
        <v>31</v>
      </c>
      <c r="B129" s="591">
        <v>37</v>
      </c>
      <c r="C129" s="861" t="s">
        <v>917</v>
      </c>
      <c r="D129" s="860">
        <v>15</v>
      </c>
      <c r="E129" t="s">
        <v>39</v>
      </c>
      <c r="F129">
        <v>10</v>
      </c>
      <c r="G129" s="861" t="s">
        <v>917</v>
      </c>
      <c r="H129" s="860">
        <v>15</v>
      </c>
      <c r="I129" t="s">
        <v>595</v>
      </c>
      <c r="J129" t="s">
        <v>596</v>
      </c>
      <c r="K129" s="487">
        <v>43267</v>
      </c>
    </row>
    <row r="130" spans="1:11" x14ac:dyDescent="0.25">
      <c r="A130" t="s">
        <v>37</v>
      </c>
      <c r="B130" s="591">
        <v>22</v>
      </c>
      <c r="C130" s="861" t="s">
        <v>917</v>
      </c>
      <c r="D130" s="860">
        <v>25</v>
      </c>
      <c r="E130" t="s">
        <v>33</v>
      </c>
      <c r="F130">
        <v>3</v>
      </c>
      <c r="G130" s="861" t="s">
        <v>917</v>
      </c>
      <c r="H130" s="860">
        <v>12</v>
      </c>
      <c r="I130" t="s">
        <v>597</v>
      </c>
      <c r="J130" t="s">
        <v>642</v>
      </c>
      <c r="K130" s="487">
        <v>43267</v>
      </c>
    </row>
    <row r="131" spans="1:11" x14ac:dyDescent="0.25">
      <c r="A131" t="s">
        <v>599</v>
      </c>
      <c r="B131" s="591">
        <v>26</v>
      </c>
      <c r="C131" s="861" t="s">
        <v>917</v>
      </c>
      <c r="D131" s="860">
        <v>13</v>
      </c>
      <c r="E131" t="s">
        <v>35</v>
      </c>
      <c r="F131">
        <v>21</v>
      </c>
      <c r="G131" s="861" t="s">
        <v>917</v>
      </c>
      <c r="H131" s="860">
        <v>6</v>
      </c>
      <c r="I131" t="s">
        <v>600</v>
      </c>
      <c r="J131" t="s">
        <v>643</v>
      </c>
      <c r="K131" s="487">
        <v>43267</v>
      </c>
    </row>
    <row r="132" spans="1:11" x14ac:dyDescent="0.25">
      <c r="A132" t="s">
        <v>29</v>
      </c>
      <c r="B132" s="591">
        <v>21</v>
      </c>
      <c r="C132" s="861" t="s">
        <v>917</v>
      </c>
      <c r="D132" s="860">
        <v>26</v>
      </c>
      <c r="E132" t="s">
        <v>40</v>
      </c>
      <c r="F132">
        <v>14</v>
      </c>
      <c r="G132" s="861" t="s">
        <v>917</v>
      </c>
      <c r="H132" s="860">
        <v>16</v>
      </c>
      <c r="I132" t="s">
        <v>602</v>
      </c>
      <c r="J132" t="s">
        <v>644</v>
      </c>
      <c r="K132" s="487">
        <v>43267</v>
      </c>
    </row>
    <row r="133" spans="1:11" x14ac:dyDescent="0.25">
      <c r="A133" t="s">
        <v>645</v>
      </c>
      <c r="B133" s="591">
        <v>23</v>
      </c>
      <c r="C133" s="861" t="s">
        <v>917</v>
      </c>
      <c r="D133" s="860">
        <v>23</v>
      </c>
      <c r="E133" t="s">
        <v>646</v>
      </c>
      <c r="F133">
        <v>14</v>
      </c>
      <c r="G133" s="861" t="s">
        <v>917</v>
      </c>
      <c r="H133" s="860">
        <v>13</v>
      </c>
      <c r="I133" t="s">
        <v>711</v>
      </c>
      <c r="J133" t="s">
        <v>647</v>
      </c>
      <c r="K133" s="487">
        <v>43267</v>
      </c>
    </row>
    <row r="134" spans="1:11" x14ac:dyDescent="0.25">
      <c r="A134" t="s">
        <v>110</v>
      </c>
      <c r="B134" s="591">
        <v>16</v>
      </c>
      <c r="C134" s="861" t="s">
        <v>917</v>
      </c>
      <c r="D134" s="860">
        <v>13</v>
      </c>
      <c r="E134" t="s">
        <v>285</v>
      </c>
      <c r="F134">
        <v>3</v>
      </c>
      <c r="G134" s="861" t="s">
        <v>917</v>
      </c>
      <c r="H134" s="860">
        <v>6</v>
      </c>
      <c r="I134" t="s">
        <v>136</v>
      </c>
      <c r="J134" t="s">
        <v>648</v>
      </c>
      <c r="K134" s="487">
        <v>43267</v>
      </c>
    </row>
    <row r="135" spans="1:11" x14ac:dyDescent="0.25">
      <c r="A135" t="s">
        <v>649</v>
      </c>
      <c r="B135" s="591">
        <v>55</v>
      </c>
      <c r="C135" s="861" t="s">
        <v>917</v>
      </c>
      <c r="D135" s="860">
        <v>6</v>
      </c>
      <c r="E135" t="s">
        <v>542</v>
      </c>
      <c r="F135">
        <v>26</v>
      </c>
      <c r="G135" s="861" t="s">
        <v>917</v>
      </c>
      <c r="H135" s="860">
        <v>3</v>
      </c>
      <c r="I135" t="s">
        <v>711</v>
      </c>
      <c r="J135" t="s">
        <v>650</v>
      </c>
      <c r="K135" s="487">
        <v>43267</v>
      </c>
    </row>
    <row r="136" spans="1:11" x14ac:dyDescent="0.25">
      <c r="A136" t="s">
        <v>547</v>
      </c>
      <c r="B136" s="591">
        <v>23</v>
      </c>
      <c r="C136" s="861" t="s">
        <v>917</v>
      </c>
      <c r="D136" s="860">
        <v>12</v>
      </c>
      <c r="E136" t="s">
        <v>30</v>
      </c>
      <c r="F136">
        <v>13</v>
      </c>
      <c r="G136" s="861" t="s">
        <v>917</v>
      </c>
      <c r="H136" s="860">
        <v>12</v>
      </c>
      <c r="I136" t="s">
        <v>604</v>
      </c>
      <c r="J136" t="s">
        <v>651</v>
      </c>
      <c r="K136" s="487">
        <v>43267</v>
      </c>
    </row>
    <row r="137" spans="1:11" x14ac:dyDescent="0.25">
      <c r="A137" t="s">
        <v>38</v>
      </c>
      <c r="B137" s="591">
        <v>12</v>
      </c>
      <c r="C137" s="861" t="s">
        <v>917</v>
      </c>
      <c r="D137" s="860">
        <v>30</v>
      </c>
      <c r="E137" t="s">
        <v>32</v>
      </c>
      <c r="F137">
        <v>5</v>
      </c>
      <c r="G137" s="861" t="s">
        <v>917</v>
      </c>
      <c r="H137" s="860">
        <v>19</v>
      </c>
      <c r="I137" t="s">
        <v>606</v>
      </c>
      <c r="J137" t="s">
        <v>652</v>
      </c>
      <c r="K137" s="487">
        <v>43267</v>
      </c>
    </row>
    <row r="138" spans="1:11" x14ac:dyDescent="0.25">
      <c r="A138" t="s">
        <v>41</v>
      </c>
      <c r="B138" s="591">
        <v>20</v>
      </c>
      <c r="C138" s="861" t="s">
        <v>917</v>
      </c>
      <c r="D138" s="860">
        <v>43</v>
      </c>
      <c r="E138" t="s">
        <v>113</v>
      </c>
      <c r="F138">
        <v>10</v>
      </c>
      <c r="G138" s="861" t="s">
        <v>917</v>
      </c>
      <c r="H138" s="860">
        <v>26</v>
      </c>
      <c r="I138" t="s">
        <v>610</v>
      </c>
      <c r="J138" t="s">
        <v>654</v>
      </c>
      <c r="K138" s="487">
        <v>43267</v>
      </c>
    </row>
    <row r="139" spans="1:11" x14ac:dyDescent="0.25">
      <c r="A139" t="s">
        <v>535</v>
      </c>
      <c r="B139" s="591">
        <v>34</v>
      </c>
      <c r="C139" s="861" t="s">
        <v>917</v>
      </c>
      <c r="D139" s="860">
        <v>33</v>
      </c>
      <c r="E139" t="s">
        <v>518</v>
      </c>
      <c r="F139">
        <v>12</v>
      </c>
      <c r="G139" s="861" t="s">
        <v>917</v>
      </c>
      <c r="H139" s="860">
        <v>27</v>
      </c>
      <c r="I139" t="s">
        <v>519</v>
      </c>
      <c r="J139" t="s">
        <v>536</v>
      </c>
      <c r="K139" s="487">
        <v>43267</v>
      </c>
    </row>
    <row r="140" spans="1:11" x14ac:dyDescent="0.25">
      <c r="A140" t="s">
        <v>62</v>
      </c>
      <c r="B140" s="591">
        <v>30</v>
      </c>
      <c r="C140" s="861" t="s">
        <v>917</v>
      </c>
      <c r="D140" s="860">
        <v>29</v>
      </c>
      <c r="E140" t="s">
        <v>36</v>
      </c>
      <c r="F140">
        <v>13</v>
      </c>
      <c r="G140" s="861" t="s">
        <v>917</v>
      </c>
      <c r="H140" s="860">
        <v>24</v>
      </c>
      <c r="I140" t="s">
        <v>612</v>
      </c>
      <c r="J140" t="s">
        <v>653</v>
      </c>
      <c r="K140" s="487">
        <v>43267</v>
      </c>
    </row>
    <row r="141" spans="1:11" x14ac:dyDescent="0.25">
      <c r="A141" t="s">
        <v>31</v>
      </c>
      <c r="B141" s="591">
        <v>19</v>
      </c>
      <c r="C141" s="861" t="s">
        <v>917</v>
      </c>
      <c r="D141" s="860">
        <v>27</v>
      </c>
      <c r="E141" t="s">
        <v>558</v>
      </c>
      <c r="F141">
        <v>7</v>
      </c>
      <c r="G141" s="861" t="s">
        <v>917</v>
      </c>
      <c r="H141" s="860">
        <v>7</v>
      </c>
      <c r="I141" t="s">
        <v>683</v>
      </c>
      <c r="J141" t="s">
        <v>684</v>
      </c>
      <c r="K141" s="487">
        <v>43274</v>
      </c>
    </row>
    <row r="142" spans="1:11" x14ac:dyDescent="0.25">
      <c r="A142" t="s">
        <v>37</v>
      </c>
      <c r="B142" s="591">
        <v>28</v>
      </c>
      <c r="C142" s="861" t="s">
        <v>917</v>
      </c>
      <c r="D142" s="860">
        <v>0</v>
      </c>
      <c r="E142" t="s">
        <v>39</v>
      </c>
      <c r="F142">
        <v>9</v>
      </c>
      <c r="G142" s="861" t="s">
        <v>917</v>
      </c>
      <c r="H142" s="860">
        <v>0</v>
      </c>
      <c r="I142" t="s">
        <v>685</v>
      </c>
      <c r="J142" t="s">
        <v>686</v>
      </c>
      <c r="K142" s="487">
        <v>43274</v>
      </c>
    </row>
    <row r="143" spans="1:11" x14ac:dyDescent="0.25">
      <c r="A143" t="s">
        <v>599</v>
      </c>
      <c r="B143" s="591">
        <v>49</v>
      </c>
      <c r="C143" s="861" t="s">
        <v>917</v>
      </c>
      <c r="D143" s="860">
        <v>14</v>
      </c>
      <c r="E143" t="s">
        <v>35</v>
      </c>
      <c r="F143">
        <v>21</v>
      </c>
      <c r="G143" s="861" t="s">
        <v>917</v>
      </c>
      <c r="H143" s="860">
        <v>14</v>
      </c>
      <c r="I143" t="s">
        <v>600</v>
      </c>
      <c r="J143" t="s">
        <v>687</v>
      </c>
      <c r="K143" s="487">
        <v>43274</v>
      </c>
    </row>
    <row r="144" spans="1:11" x14ac:dyDescent="0.25">
      <c r="A144" t="s">
        <v>688</v>
      </c>
      <c r="B144" s="591">
        <v>32</v>
      </c>
      <c r="C144" s="861" t="s">
        <v>917</v>
      </c>
      <c r="D144" s="860">
        <v>24</v>
      </c>
      <c r="E144" t="s">
        <v>689</v>
      </c>
      <c r="F144">
        <v>12</v>
      </c>
      <c r="G144" s="861" t="s">
        <v>917</v>
      </c>
      <c r="H144" s="860">
        <v>14</v>
      </c>
      <c r="I144" t="s">
        <v>690</v>
      </c>
      <c r="J144" t="s">
        <v>691</v>
      </c>
      <c r="K144" s="487">
        <v>43274</v>
      </c>
    </row>
    <row r="145" spans="1:11" x14ac:dyDescent="0.25">
      <c r="A145" t="s">
        <v>29</v>
      </c>
      <c r="B145" s="591">
        <v>16</v>
      </c>
      <c r="C145" s="861" t="s">
        <v>917</v>
      </c>
      <c r="D145" s="860">
        <v>20</v>
      </c>
      <c r="E145" t="s">
        <v>40</v>
      </c>
      <c r="F145">
        <v>9</v>
      </c>
      <c r="G145" s="861" t="s">
        <v>917</v>
      </c>
      <c r="H145" s="860">
        <v>12</v>
      </c>
      <c r="I145" t="s">
        <v>602</v>
      </c>
      <c r="J145" t="s">
        <v>692</v>
      </c>
      <c r="K145" s="487">
        <v>43274</v>
      </c>
    </row>
    <row r="146" spans="1:11" x14ac:dyDescent="0.25">
      <c r="A146" t="s">
        <v>649</v>
      </c>
      <c r="B146" s="591">
        <v>118</v>
      </c>
      <c r="C146" s="861" t="s">
        <v>917</v>
      </c>
      <c r="D146" s="860">
        <v>0</v>
      </c>
      <c r="E146" t="s">
        <v>665</v>
      </c>
      <c r="F146">
        <v>52</v>
      </c>
      <c r="G146" s="861" t="s">
        <v>917</v>
      </c>
      <c r="H146" s="860">
        <v>0</v>
      </c>
      <c r="I146" t="s">
        <v>711</v>
      </c>
      <c r="J146" t="s">
        <v>650</v>
      </c>
      <c r="K146" s="487">
        <v>43274</v>
      </c>
    </row>
    <row r="147" spans="1:11" x14ac:dyDescent="0.25">
      <c r="A147" t="s">
        <v>547</v>
      </c>
      <c r="B147" s="591">
        <v>10</v>
      </c>
      <c r="C147" s="861" t="s">
        <v>917</v>
      </c>
      <c r="D147" s="860">
        <v>25</v>
      </c>
      <c r="E147" t="s">
        <v>30</v>
      </c>
      <c r="F147">
        <v>3</v>
      </c>
      <c r="G147" s="861" t="s">
        <v>917</v>
      </c>
      <c r="H147" s="860">
        <v>6</v>
      </c>
      <c r="I147" t="s">
        <v>604</v>
      </c>
      <c r="J147" t="s">
        <v>693</v>
      </c>
      <c r="K147" s="487">
        <v>43274</v>
      </c>
    </row>
    <row r="148" spans="1:11" x14ac:dyDescent="0.25">
      <c r="A148" t="s">
        <v>646</v>
      </c>
      <c r="B148" s="591">
        <v>24</v>
      </c>
      <c r="C148" s="861" t="s">
        <v>917</v>
      </c>
      <c r="D148" s="860">
        <v>28</v>
      </c>
      <c r="E148" t="s">
        <v>543</v>
      </c>
      <c r="F148">
        <v>10</v>
      </c>
      <c r="G148" s="861" t="s">
        <v>917</v>
      </c>
      <c r="H148" s="860">
        <v>7</v>
      </c>
      <c r="I148" t="s">
        <v>711</v>
      </c>
      <c r="J148" t="s">
        <v>694</v>
      </c>
      <c r="K148" s="487">
        <v>43274</v>
      </c>
    </row>
    <row r="149" spans="1:11" x14ac:dyDescent="0.25">
      <c r="A149" t="s">
        <v>38</v>
      </c>
      <c r="B149" s="591">
        <v>15</v>
      </c>
      <c r="C149" s="861" t="s">
        <v>917</v>
      </c>
      <c r="D149" s="860">
        <v>44</v>
      </c>
      <c r="E149" t="s">
        <v>36</v>
      </c>
      <c r="F149">
        <v>3</v>
      </c>
      <c r="G149" s="861" t="s">
        <v>917</v>
      </c>
      <c r="H149" s="860">
        <v>36</v>
      </c>
      <c r="I149" t="s">
        <v>612</v>
      </c>
      <c r="J149" t="s">
        <v>695</v>
      </c>
      <c r="K149" s="487">
        <v>43274</v>
      </c>
    </row>
    <row r="150" spans="1:11" x14ac:dyDescent="0.25">
      <c r="A150" t="s">
        <v>41</v>
      </c>
      <c r="B150" s="591">
        <v>17</v>
      </c>
      <c r="C150" s="861" t="s">
        <v>917</v>
      </c>
      <c r="D150" s="860">
        <v>42</v>
      </c>
      <c r="E150" t="s">
        <v>62</v>
      </c>
      <c r="F150">
        <v>3</v>
      </c>
      <c r="G150" s="861" t="s">
        <v>917</v>
      </c>
      <c r="H150" s="860">
        <v>13</v>
      </c>
      <c r="I150" t="s">
        <v>696</v>
      </c>
      <c r="J150" t="s">
        <v>697</v>
      </c>
      <c r="K150" s="487">
        <v>43274</v>
      </c>
    </row>
    <row r="151" spans="1:11" x14ac:dyDescent="0.25">
      <c r="A151" t="s">
        <v>688</v>
      </c>
      <c r="B151" s="591">
        <v>38</v>
      </c>
      <c r="C151" s="861" t="s">
        <v>917</v>
      </c>
      <c r="D151" s="860">
        <v>12</v>
      </c>
      <c r="E151" t="s">
        <v>689</v>
      </c>
      <c r="F151">
        <v>18</v>
      </c>
      <c r="G151" s="861" t="s">
        <v>917</v>
      </c>
      <c r="H151" s="860">
        <v>12</v>
      </c>
      <c r="I151" t="s">
        <v>690</v>
      </c>
      <c r="J151" t="s">
        <v>691</v>
      </c>
      <c r="K151" s="487">
        <v>43277</v>
      </c>
    </row>
    <row r="152" spans="1:11" x14ac:dyDescent="0.25">
      <c r="A152" t="s">
        <v>567</v>
      </c>
      <c r="B152" s="591">
        <v>66</v>
      </c>
      <c r="C152" s="861" t="s">
        <v>917</v>
      </c>
      <c r="D152" s="860">
        <v>15</v>
      </c>
      <c r="E152" t="s">
        <v>110</v>
      </c>
      <c r="F152">
        <v>35</v>
      </c>
      <c r="G152" s="861" t="s">
        <v>917</v>
      </c>
      <c r="H152" s="860">
        <v>3</v>
      </c>
      <c r="I152" t="s">
        <v>136</v>
      </c>
      <c r="J152" t="s">
        <v>698</v>
      </c>
      <c r="K152" s="487">
        <v>43281</v>
      </c>
    </row>
    <row r="153" spans="1:11" x14ac:dyDescent="0.25">
      <c r="A153" t="s">
        <v>543</v>
      </c>
      <c r="B153" s="591">
        <v>45</v>
      </c>
      <c r="C153" s="861" t="s">
        <v>917</v>
      </c>
      <c r="D153" s="860">
        <v>36</v>
      </c>
      <c r="E153" t="s">
        <v>645</v>
      </c>
      <c r="F153">
        <v>17</v>
      </c>
      <c r="G153" s="861" t="s">
        <v>917</v>
      </c>
      <c r="H153" s="860">
        <v>33</v>
      </c>
      <c r="I153" t="s">
        <v>711</v>
      </c>
      <c r="J153" t="s">
        <v>699</v>
      </c>
      <c r="K153" s="487">
        <v>43281</v>
      </c>
    </row>
    <row r="154" spans="1:11" x14ac:dyDescent="0.25">
      <c r="A154" t="s">
        <v>646</v>
      </c>
      <c r="B154" s="591">
        <v>7</v>
      </c>
      <c r="C154" s="861" t="s">
        <v>917</v>
      </c>
      <c r="D154" s="860">
        <v>63</v>
      </c>
      <c r="E154" t="s">
        <v>649</v>
      </c>
      <c r="F154">
        <v>0</v>
      </c>
      <c r="G154" s="861" t="s">
        <v>917</v>
      </c>
      <c r="H154" s="860">
        <v>35</v>
      </c>
      <c r="I154" t="s">
        <v>711</v>
      </c>
      <c r="J154" t="s">
        <v>694</v>
      </c>
      <c r="K154" s="487">
        <v>43281</v>
      </c>
    </row>
    <row r="155" spans="1:11" x14ac:dyDescent="0.25">
      <c r="A155" t="s">
        <v>700</v>
      </c>
      <c r="B155" s="591">
        <v>3</v>
      </c>
      <c r="C155" s="861" t="s">
        <v>917</v>
      </c>
      <c r="D155" s="860">
        <v>26</v>
      </c>
      <c r="E155" t="s">
        <v>490</v>
      </c>
      <c r="F155">
        <v>3</v>
      </c>
      <c r="G155" s="861" t="s">
        <v>917</v>
      </c>
      <c r="H155" s="860">
        <v>18</v>
      </c>
      <c r="I155" t="s">
        <v>136</v>
      </c>
      <c r="J155" t="s">
        <v>701</v>
      </c>
      <c r="K155" s="487">
        <v>43281</v>
      </c>
    </row>
    <row r="156" spans="1:11" x14ac:dyDescent="0.25">
      <c r="A156" t="s">
        <v>490</v>
      </c>
      <c r="B156" s="591">
        <v>51</v>
      </c>
      <c r="C156" s="861" t="s">
        <v>917</v>
      </c>
      <c r="D156" s="860">
        <v>0</v>
      </c>
      <c r="E156" t="s">
        <v>700</v>
      </c>
      <c r="F156">
        <v>17</v>
      </c>
      <c r="G156" s="861" t="s">
        <v>917</v>
      </c>
      <c r="H156" s="860">
        <v>0</v>
      </c>
      <c r="I156" t="s">
        <v>136</v>
      </c>
      <c r="J156" t="s">
        <v>490</v>
      </c>
      <c r="K156" s="487">
        <v>43288</v>
      </c>
    </row>
    <row r="157" spans="1:11" x14ac:dyDescent="0.25">
      <c r="A157" t="s">
        <v>543</v>
      </c>
      <c r="B157" s="591">
        <v>38</v>
      </c>
      <c r="C157" s="861" t="s">
        <v>917</v>
      </c>
      <c r="D157" s="860">
        <v>22</v>
      </c>
      <c r="E157" t="s">
        <v>542</v>
      </c>
      <c r="F157">
        <v>28</v>
      </c>
      <c r="G157" s="861" t="s">
        <v>917</v>
      </c>
      <c r="H157" s="860">
        <v>5</v>
      </c>
      <c r="I157" t="s">
        <v>711</v>
      </c>
      <c r="J157" t="s">
        <v>699</v>
      </c>
      <c r="K157" s="487">
        <v>43288</v>
      </c>
    </row>
    <row r="158" spans="1:11" x14ac:dyDescent="0.25">
      <c r="A158" t="s">
        <v>665</v>
      </c>
      <c r="B158" s="591">
        <v>18</v>
      </c>
      <c r="C158" s="861" t="s">
        <v>917</v>
      </c>
      <c r="D158" s="860">
        <v>14</v>
      </c>
      <c r="E158" t="s">
        <v>645</v>
      </c>
      <c r="F158">
        <v>5</v>
      </c>
      <c r="G158" s="861" t="s">
        <v>917</v>
      </c>
      <c r="H158" s="860">
        <v>7</v>
      </c>
      <c r="I158" t="s">
        <v>711</v>
      </c>
      <c r="J158" t="s">
        <v>702</v>
      </c>
      <c r="K158" s="487">
        <v>43288</v>
      </c>
    </row>
    <row r="159" spans="1:11" x14ac:dyDescent="0.25">
      <c r="A159" t="s">
        <v>518</v>
      </c>
      <c r="B159" s="591">
        <v>42</v>
      </c>
      <c r="C159" s="861" t="s">
        <v>917</v>
      </c>
      <c r="D159" s="860">
        <v>14</v>
      </c>
      <c r="E159" t="s">
        <v>608</v>
      </c>
      <c r="F159" t="s">
        <v>502</v>
      </c>
      <c r="G159" s="861" t="s">
        <v>917</v>
      </c>
      <c r="H159" s="860" t="s">
        <v>502</v>
      </c>
      <c r="I159" t="s">
        <v>519</v>
      </c>
      <c r="J159" t="s">
        <v>703</v>
      </c>
      <c r="K159" s="487">
        <v>43288</v>
      </c>
    </row>
    <row r="160" spans="1:11" x14ac:dyDescent="0.25">
      <c r="A160" t="s">
        <v>704</v>
      </c>
      <c r="B160" s="591">
        <v>22</v>
      </c>
      <c r="C160" s="861" t="s">
        <v>917</v>
      </c>
      <c r="D160" s="860">
        <v>18</v>
      </c>
      <c r="E160" t="s">
        <v>705</v>
      </c>
      <c r="F160" t="s">
        <v>502</v>
      </c>
      <c r="G160" s="861" t="s">
        <v>917</v>
      </c>
      <c r="H160" s="860" t="s">
        <v>502</v>
      </c>
      <c r="I160" t="s">
        <v>715</v>
      </c>
      <c r="J160" t="s">
        <v>706</v>
      </c>
      <c r="K160" s="487">
        <v>43289</v>
      </c>
    </row>
    <row r="161" spans="1:12" x14ac:dyDescent="0.25">
      <c r="A161" t="s">
        <v>707</v>
      </c>
      <c r="B161" s="591">
        <v>32</v>
      </c>
      <c r="C161" s="861" t="s">
        <v>917</v>
      </c>
      <c r="D161" s="860">
        <v>13</v>
      </c>
      <c r="E161" t="s">
        <v>708</v>
      </c>
      <c r="F161" t="s">
        <v>502</v>
      </c>
      <c r="G161" s="861" t="s">
        <v>917</v>
      </c>
      <c r="H161" s="860" t="s">
        <v>502</v>
      </c>
      <c r="I161" t="s">
        <v>715</v>
      </c>
      <c r="J161" t="s">
        <v>709</v>
      </c>
      <c r="K161" s="487">
        <v>43289</v>
      </c>
    </row>
    <row r="162" spans="1:12" x14ac:dyDescent="0.25">
      <c r="A162" t="s">
        <v>219</v>
      </c>
      <c r="B162" s="591">
        <v>25</v>
      </c>
      <c r="C162" s="861" t="s">
        <v>917</v>
      </c>
      <c r="D162" s="860">
        <v>21</v>
      </c>
      <c r="E162" t="s">
        <v>705</v>
      </c>
      <c r="F162">
        <v>7</v>
      </c>
      <c r="G162" s="861" t="s">
        <v>917</v>
      </c>
      <c r="H162" s="860">
        <v>13</v>
      </c>
      <c r="I162" t="s">
        <v>715</v>
      </c>
      <c r="J162" t="s">
        <v>706</v>
      </c>
      <c r="K162" s="487">
        <v>43292</v>
      </c>
    </row>
    <row r="163" spans="1:12" x14ac:dyDescent="0.25">
      <c r="A163" t="s">
        <v>708</v>
      </c>
      <c r="B163" s="591">
        <v>18</v>
      </c>
      <c r="C163" s="861" t="s">
        <v>917</v>
      </c>
      <c r="D163" s="860">
        <v>62</v>
      </c>
      <c r="E163" t="s">
        <v>716</v>
      </c>
      <c r="F163" t="s">
        <v>502</v>
      </c>
      <c r="G163" s="861" t="s">
        <v>917</v>
      </c>
      <c r="H163" s="860" t="s">
        <v>502</v>
      </c>
      <c r="I163" t="s">
        <v>715</v>
      </c>
      <c r="J163" t="s">
        <v>709</v>
      </c>
      <c r="K163" s="487">
        <v>43292</v>
      </c>
    </row>
    <row r="164" spans="1:12" x14ac:dyDescent="0.25">
      <c r="A164" t="s">
        <v>707</v>
      </c>
      <c r="B164" s="591">
        <v>31</v>
      </c>
      <c r="C164" s="861" t="s">
        <v>917</v>
      </c>
      <c r="D164" s="860">
        <v>29</v>
      </c>
      <c r="E164" t="s">
        <v>716</v>
      </c>
      <c r="F164" t="s">
        <v>502</v>
      </c>
      <c r="G164" s="861" t="s">
        <v>917</v>
      </c>
      <c r="H164" s="860" t="s">
        <v>502</v>
      </c>
      <c r="I164" t="s">
        <v>715</v>
      </c>
      <c r="J164" t="s">
        <v>709</v>
      </c>
      <c r="K164" s="487">
        <v>43295</v>
      </c>
      <c r="L164" s="487"/>
    </row>
    <row r="165" spans="1:12" x14ac:dyDescent="0.25">
      <c r="A165" t="s">
        <v>704</v>
      </c>
      <c r="B165" s="591">
        <v>23</v>
      </c>
      <c r="C165" s="861" t="s">
        <v>917</v>
      </c>
      <c r="D165" s="860">
        <v>13</v>
      </c>
      <c r="E165" t="s">
        <v>219</v>
      </c>
      <c r="F165" t="s">
        <v>502</v>
      </c>
      <c r="G165" s="861" t="s">
        <v>917</v>
      </c>
      <c r="H165" s="860" t="s">
        <v>502</v>
      </c>
      <c r="I165" t="s">
        <v>715</v>
      </c>
      <c r="J165" t="s">
        <v>706</v>
      </c>
      <c r="K165" s="487">
        <v>43295</v>
      </c>
      <c r="L165" s="487"/>
    </row>
    <row r="166" spans="1:12" x14ac:dyDescent="0.25">
      <c r="A166" t="s">
        <v>110</v>
      </c>
      <c r="B166" s="591">
        <v>28</v>
      </c>
      <c r="C166" s="861" t="s">
        <v>917</v>
      </c>
      <c r="D166" s="860">
        <v>42</v>
      </c>
      <c r="E166" t="s">
        <v>567</v>
      </c>
      <c r="F166">
        <v>15</v>
      </c>
      <c r="G166" s="861" t="s">
        <v>917</v>
      </c>
      <c r="H166" s="860">
        <v>14</v>
      </c>
      <c r="I166" t="s">
        <v>136</v>
      </c>
      <c r="J166" s="487" t="s">
        <v>717</v>
      </c>
      <c r="K166" s="487">
        <v>43295</v>
      </c>
    </row>
    <row r="167" spans="1:12" x14ac:dyDescent="0.25">
      <c r="A167" t="s">
        <v>542</v>
      </c>
      <c r="B167" s="591">
        <v>67</v>
      </c>
      <c r="C167" s="861" t="s">
        <v>917</v>
      </c>
      <c r="D167" s="860">
        <v>12</v>
      </c>
      <c r="E167" t="s">
        <v>665</v>
      </c>
      <c r="F167">
        <v>25</v>
      </c>
      <c r="G167" s="861" t="s">
        <v>917</v>
      </c>
      <c r="H167" s="860">
        <v>5</v>
      </c>
      <c r="I167" t="s">
        <v>711</v>
      </c>
      <c r="J167" s="487" t="s">
        <v>545</v>
      </c>
      <c r="K167" s="487">
        <v>43316</v>
      </c>
    </row>
    <row r="168" spans="1:12" x14ac:dyDescent="0.25">
      <c r="A168" t="s">
        <v>645</v>
      </c>
      <c r="B168" s="591">
        <v>28</v>
      </c>
      <c r="C168" s="861" t="s">
        <v>917</v>
      </c>
      <c r="D168" s="860">
        <v>58</v>
      </c>
      <c r="E168" t="s">
        <v>649</v>
      </c>
      <c r="F168">
        <v>7</v>
      </c>
      <c r="G168" s="861" t="s">
        <v>917</v>
      </c>
      <c r="H168" s="860">
        <v>27</v>
      </c>
      <c r="I168" t="s">
        <v>711</v>
      </c>
      <c r="J168" s="487" t="s">
        <v>722</v>
      </c>
      <c r="K168" s="487">
        <v>43316</v>
      </c>
    </row>
    <row r="169" spans="1:12" x14ac:dyDescent="0.25">
      <c r="A169" t="s">
        <v>723</v>
      </c>
      <c r="B169" s="591">
        <v>27</v>
      </c>
      <c r="C169" s="861" t="s">
        <v>917</v>
      </c>
      <c r="D169" s="860">
        <v>39</v>
      </c>
      <c r="E169" t="s">
        <v>724</v>
      </c>
      <c r="F169" t="s">
        <v>502</v>
      </c>
      <c r="G169" s="861" t="s">
        <v>917</v>
      </c>
      <c r="H169" s="860" t="s">
        <v>502</v>
      </c>
      <c r="I169" t="s">
        <v>725</v>
      </c>
      <c r="J169" s="487" t="s">
        <v>726</v>
      </c>
      <c r="K169" s="487">
        <v>43323</v>
      </c>
    </row>
    <row r="170" spans="1:12" x14ac:dyDescent="0.25">
      <c r="A170" t="s">
        <v>543</v>
      </c>
      <c r="B170" s="591">
        <v>69</v>
      </c>
      <c r="C170" s="861" t="s">
        <v>917</v>
      </c>
      <c r="D170" s="860">
        <v>0</v>
      </c>
      <c r="E170" t="s">
        <v>665</v>
      </c>
      <c r="F170">
        <v>40</v>
      </c>
      <c r="G170" s="861" t="s">
        <v>917</v>
      </c>
      <c r="H170" s="860">
        <v>0</v>
      </c>
      <c r="I170" t="s">
        <v>711</v>
      </c>
      <c r="J170" s="487" t="s">
        <v>699</v>
      </c>
      <c r="K170" s="487">
        <v>43323</v>
      </c>
    </row>
    <row r="171" spans="1:12" x14ac:dyDescent="0.25">
      <c r="A171" t="s">
        <v>542</v>
      </c>
      <c r="B171" s="591">
        <v>47</v>
      </c>
      <c r="C171" s="861" t="s">
        <v>917</v>
      </c>
      <c r="D171" s="860">
        <v>29</v>
      </c>
      <c r="E171" t="s">
        <v>646</v>
      </c>
      <c r="F171">
        <v>30</v>
      </c>
      <c r="G171" s="861" t="s">
        <v>917</v>
      </c>
      <c r="H171" s="860">
        <v>7</v>
      </c>
      <c r="I171" t="s">
        <v>711</v>
      </c>
      <c r="J171" s="487" t="s">
        <v>545</v>
      </c>
      <c r="K171" s="487">
        <v>43323</v>
      </c>
    </row>
    <row r="172" spans="1:12" x14ac:dyDescent="0.25">
      <c r="A172" t="s">
        <v>29</v>
      </c>
      <c r="B172" s="591">
        <v>13</v>
      </c>
      <c r="C172" s="861" t="s">
        <v>917</v>
      </c>
      <c r="D172" s="860">
        <v>38</v>
      </c>
      <c r="E172" t="s">
        <v>599</v>
      </c>
      <c r="F172">
        <v>6</v>
      </c>
      <c r="G172" s="861" t="s">
        <v>917</v>
      </c>
      <c r="H172" s="860">
        <v>5</v>
      </c>
      <c r="I172" t="s">
        <v>734</v>
      </c>
      <c r="J172" s="487" t="s">
        <v>692</v>
      </c>
      <c r="K172" s="487">
        <v>43330</v>
      </c>
    </row>
    <row r="173" spans="1:12" x14ac:dyDescent="0.25">
      <c r="A173" t="s">
        <v>542</v>
      </c>
      <c r="B173" s="591">
        <v>18</v>
      </c>
      <c r="C173" s="861" t="s">
        <v>917</v>
      </c>
      <c r="D173" s="860">
        <v>38</v>
      </c>
      <c r="E173" t="s">
        <v>645</v>
      </c>
      <c r="F173" t="s">
        <v>502</v>
      </c>
      <c r="G173" s="861" t="s">
        <v>917</v>
      </c>
      <c r="H173" s="860" t="s">
        <v>502</v>
      </c>
      <c r="I173" t="s">
        <v>711</v>
      </c>
      <c r="J173" s="487" t="s">
        <v>545</v>
      </c>
      <c r="K173" s="487">
        <v>43330</v>
      </c>
    </row>
    <row r="174" spans="1:12" x14ac:dyDescent="0.25">
      <c r="A174" t="s">
        <v>649</v>
      </c>
      <c r="B174" s="591">
        <v>53</v>
      </c>
      <c r="C174" s="861" t="s">
        <v>917</v>
      </c>
      <c r="D174" s="860">
        <v>28</v>
      </c>
      <c r="E174" t="s">
        <v>543</v>
      </c>
      <c r="F174">
        <v>22</v>
      </c>
      <c r="G174" s="861" t="s">
        <v>917</v>
      </c>
      <c r="H174" s="860">
        <v>7</v>
      </c>
      <c r="I174" t="s">
        <v>711</v>
      </c>
      <c r="J174" s="487" t="s">
        <v>650</v>
      </c>
      <c r="K174" s="487">
        <v>43330</v>
      </c>
    </row>
    <row r="175" spans="1:12" x14ac:dyDescent="0.25">
      <c r="A175" t="s">
        <v>547</v>
      </c>
      <c r="B175" s="591">
        <v>34</v>
      </c>
      <c r="C175" s="861" t="s">
        <v>917</v>
      </c>
      <c r="D175" s="860">
        <v>21</v>
      </c>
      <c r="E175" t="s">
        <v>38</v>
      </c>
      <c r="F175">
        <v>10</v>
      </c>
      <c r="G175" s="861" t="s">
        <v>917</v>
      </c>
      <c r="H175" s="860">
        <v>14</v>
      </c>
      <c r="I175" t="s">
        <v>734</v>
      </c>
      <c r="J175" s="487" t="s">
        <v>735</v>
      </c>
      <c r="K175" s="487">
        <v>43330</v>
      </c>
    </row>
    <row r="176" spans="1:12" x14ac:dyDescent="0.25">
      <c r="A176" t="s">
        <v>665</v>
      </c>
      <c r="B176" s="591">
        <v>36</v>
      </c>
      <c r="C176" s="861" t="s">
        <v>917</v>
      </c>
      <c r="D176" s="860">
        <v>13</v>
      </c>
      <c r="E176" t="s">
        <v>646</v>
      </c>
      <c r="F176" t="s">
        <v>502</v>
      </c>
      <c r="G176" s="861" t="s">
        <v>917</v>
      </c>
      <c r="H176" s="860" t="s">
        <v>502</v>
      </c>
      <c r="I176" t="s">
        <v>711</v>
      </c>
      <c r="J176" s="487" t="s">
        <v>702</v>
      </c>
      <c r="K176" s="487">
        <v>43330</v>
      </c>
    </row>
    <row r="177" spans="1:11" x14ac:dyDescent="0.25">
      <c r="A177" t="s">
        <v>724</v>
      </c>
      <c r="B177" s="591">
        <v>51</v>
      </c>
      <c r="C177" s="861" t="s">
        <v>917</v>
      </c>
      <c r="D177" s="860">
        <v>26</v>
      </c>
      <c r="E177" t="s">
        <v>738</v>
      </c>
      <c r="F177" t="s">
        <v>502</v>
      </c>
      <c r="G177" s="861" t="s">
        <v>917</v>
      </c>
      <c r="H177" s="860" t="s">
        <v>502</v>
      </c>
      <c r="I177" t="s">
        <v>725</v>
      </c>
      <c r="J177" s="487" t="s">
        <v>739</v>
      </c>
      <c r="K177" s="487">
        <v>43337</v>
      </c>
    </row>
    <row r="178" spans="1:11" x14ac:dyDescent="0.25">
      <c r="A178" t="s">
        <v>599</v>
      </c>
      <c r="B178" s="591">
        <v>40</v>
      </c>
      <c r="C178" s="861" t="s">
        <v>917</v>
      </c>
      <c r="D178" s="860">
        <v>12</v>
      </c>
      <c r="E178" t="s">
        <v>29</v>
      </c>
      <c r="F178">
        <v>14</v>
      </c>
      <c r="G178" s="861" t="s">
        <v>917</v>
      </c>
      <c r="H178" s="860">
        <v>7</v>
      </c>
      <c r="I178" t="s">
        <v>740</v>
      </c>
      <c r="J178" s="487" t="s">
        <v>601</v>
      </c>
      <c r="K178" s="487">
        <v>43337</v>
      </c>
    </row>
    <row r="179" spans="1:11" x14ac:dyDescent="0.25">
      <c r="A179" t="s">
        <v>38</v>
      </c>
      <c r="B179" s="591">
        <v>32</v>
      </c>
      <c r="C179" s="861" t="s">
        <v>917</v>
      </c>
      <c r="D179" s="860">
        <v>19</v>
      </c>
      <c r="E179" t="s">
        <v>547</v>
      </c>
      <c r="F179">
        <v>27</v>
      </c>
      <c r="G179" s="861" t="s">
        <v>917</v>
      </c>
      <c r="H179" s="860">
        <v>7</v>
      </c>
      <c r="I179" t="s">
        <v>734</v>
      </c>
      <c r="J179" s="487" t="s">
        <v>741</v>
      </c>
      <c r="K179" s="487">
        <v>43337</v>
      </c>
    </row>
    <row r="180" spans="1:11" x14ac:dyDescent="0.25">
      <c r="A180" t="s">
        <v>742</v>
      </c>
      <c r="B180" s="591">
        <v>36</v>
      </c>
      <c r="C180" s="861" t="s">
        <v>917</v>
      </c>
      <c r="D180" s="860">
        <v>45</v>
      </c>
      <c r="E180" t="s">
        <v>521</v>
      </c>
      <c r="F180">
        <v>19</v>
      </c>
      <c r="G180" s="861" t="s">
        <v>917</v>
      </c>
      <c r="H180" s="860">
        <v>22</v>
      </c>
      <c r="I180" t="s">
        <v>743</v>
      </c>
      <c r="J180" s="487" t="s">
        <v>744</v>
      </c>
      <c r="K180" s="487">
        <v>43338</v>
      </c>
    </row>
    <row r="181" spans="1:11" x14ac:dyDescent="0.25">
      <c r="A181" t="s">
        <v>522</v>
      </c>
      <c r="B181" s="591">
        <v>71</v>
      </c>
      <c r="C181" s="861" t="s">
        <v>917</v>
      </c>
      <c r="D181" s="860">
        <v>7</v>
      </c>
      <c r="E181" t="s">
        <v>745</v>
      </c>
      <c r="F181">
        <v>40</v>
      </c>
      <c r="G181" s="861" t="s">
        <v>917</v>
      </c>
      <c r="H181" s="860">
        <v>0</v>
      </c>
      <c r="I181" t="s">
        <v>743</v>
      </c>
      <c r="J181" s="487" t="s">
        <v>744</v>
      </c>
      <c r="K181" s="487">
        <v>43338</v>
      </c>
    </row>
    <row r="182" spans="1:11" x14ac:dyDescent="0.25">
      <c r="A182" t="s">
        <v>745</v>
      </c>
      <c r="B182" s="591">
        <v>7</v>
      </c>
      <c r="C182" s="861" t="s">
        <v>917</v>
      </c>
      <c r="D182" s="860">
        <v>86</v>
      </c>
      <c r="E182" t="s">
        <v>521</v>
      </c>
      <c r="F182">
        <v>7</v>
      </c>
      <c r="G182" s="861" t="s">
        <v>917</v>
      </c>
      <c r="H182" s="860">
        <v>60</v>
      </c>
      <c r="I182" t="s">
        <v>743</v>
      </c>
      <c r="J182" s="487" t="s">
        <v>744</v>
      </c>
      <c r="K182" s="487">
        <v>43341</v>
      </c>
    </row>
    <row r="183" spans="1:11" x14ac:dyDescent="0.25">
      <c r="A183" t="s">
        <v>522</v>
      </c>
      <c r="B183" s="591">
        <v>45</v>
      </c>
      <c r="C183" s="861" t="s">
        <v>917</v>
      </c>
      <c r="D183" s="860">
        <v>0</v>
      </c>
      <c r="E183" t="s">
        <v>742</v>
      </c>
      <c r="F183">
        <v>14</v>
      </c>
      <c r="G183" s="861" t="s">
        <v>917</v>
      </c>
      <c r="H183" s="860">
        <v>0</v>
      </c>
      <c r="I183" t="s">
        <v>743</v>
      </c>
      <c r="J183" s="487" t="s">
        <v>744</v>
      </c>
      <c r="K183" s="487">
        <v>43341</v>
      </c>
    </row>
    <row r="184" spans="1:11" x14ac:dyDescent="0.25">
      <c r="A184" t="s">
        <v>522</v>
      </c>
      <c r="B184" s="591">
        <v>44</v>
      </c>
      <c r="C184" s="861" t="s">
        <v>917</v>
      </c>
      <c r="D184" s="860">
        <v>29</v>
      </c>
      <c r="E184" t="s">
        <v>521</v>
      </c>
      <c r="F184">
        <v>20</v>
      </c>
      <c r="G184" s="861" t="s">
        <v>917</v>
      </c>
      <c r="H184" s="860">
        <v>24</v>
      </c>
      <c r="I184" t="s">
        <v>743</v>
      </c>
      <c r="J184" s="487" t="s">
        <v>744</v>
      </c>
      <c r="K184" s="487">
        <v>43344</v>
      </c>
    </row>
    <row r="185" spans="1:11" x14ac:dyDescent="0.25">
      <c r="A185" t="s">
        <v>745</v>
      </c>
      <c r="B185" s="591">
        <v>36</v>
      </c>
      <c r="C185" s="861" t="s">
        <v>917</v>
      </c>
      <c r="D185" s="860">
        <v>48</v>
      </c>
      <c r="E185" t="s">
        <v>742</v>
      </c>
      <c r="F185">
        <v>12</v>
      </c>
      <c r="G185" s="861" t="s">
        <v>917</v>
      </c>
      <c r="H185" s="860">
        <v>31</v>
      </c>
      <c r="I185" t="s">
        <v>743</v>
      </c>
      <c r="J185" s="487" t="s">
        <v>744</v>
      </c>
      <c r="K185" s="487">
        <v>43344</v>
      </c>
    </row>
    <row r="186" spans="1:11" x14ac:dyDescent="0.25">
      <c r="A186" t="s">
        <v>599</v>
      </c>
      <c r="B186" s="591">
        <v>46</v>
      </c>
      <c r="C186" s="861" t="s">
        <v>917</v>
      </c>
      <c r="D186" s="860">
        <v>24</v>
      </c>
      <c r="E186" t="s">
        <v>38</v>
      </c>
      <c r="F186">
        <v>18</v>
      </c>
      <c r="G186" s="861" t="s">
        <v>917</v>
      </c>
      <c r="H186" s="860">
        <v>7</v>
      </c>
      <c r="I186" t="s">
        <v>734</v>
      </c>
      <c r="J186" s="487" t="s">
        <v>753</v>
      </c>
      <c r="K186" s="487">
        <v>43351</v>
      </c>
    </row>
    <row r="187" spans="1:11" x14ac:dyDescent="0.25">
      <c r="A187" t="s">
        <v>29</v>
      </c>
      <c r="B187" s="591">
        <v>23</v>
      </c>
      <c r="C187" s="861" t="s">
        <v>917</v>
      </c>
      <c r="D187" s="860">
        <v>18</v>
      </c>
      <c r="E187" t="s">
        <v>547</v>
      </c>
      <c r="F187">
        <v>17</v>
      </c>
      <c r="G187" s="861" t="s">
        <v>917</v>
      </c>
      <c r="H187" s="860">
        <v>18</v>
      </c>
      <c r="I187" t="s">
        <v>734</v>
      </c>
      <c r="J187" s="487" t="s">
        <v>603</v>
      </c>
      <c r="K187" s="487">
        <v>43351</v>
      </c>
    </row>
    <row r="188" spans="1:11" x14ac:dyDescent="0.25">
      <c r="A188" t="s">
        <v>599</v>
      </c>
      <c r="B188" s="591">
        <v>34</v>
      </c>
      <c r="C188" s="861" t="s">
        <v>917</v>
      </c>
      <c r="D188" s="860">
        <v>36</v>
      </c>
      <c r="E188" t="s">
        <v>547</v>
      </c>
      <c r="F188">
        <v>17</v>
      </c>
      <c r="G188" s="861" t="s">
        <v>917</v>
      </c>
      <c r="H188" s="860">
        <v>24</v>
      </c>
      <c r="I188" t="s">
        <v>734</v>
      </c>
      <c r="J188" s="487" t="s">
        <v>643</v>
      </c>
      <c r="K188" s="487">
        <v>43358</v>
      </c>
    </row>
    <row r="189" spans="1:11" x14ac:dyDescent="0.25">
      <c r="A189" t="s">
        <v>29</v>
      </c>
      <c r="B189" s="591">
        <v>19</v>
      </c>
      <c r="C189" s="861" t="s">
        <v>917</v>
      </c>
      <c r="D189" s="860">
        <v>23</v>
      </c>
      <c r="E189" t="s">
        <v>38</v>
      </c>
      <c r="F189">
        <v>14</v>
      </c>
      <c r="G189" s="861" t="s">
        <v>917</v>
      </c>
      <c r="H189" s="860">
        <v>17</v>
      </c>
      <c r="I189" t="s">
        <v>734</v>
      </c>
      <c r="J189" s="487" t="s">
        <v>761</v>
      </c>
      <c r="K189" s="487">
        <v>43358</v>
      </c>
    </row>
    <row r="190" spans="1:11" x14ac:dyDescent="0.25">
      <c r="A190" t="s">
        <v>771</v>
      </c>
      <c r="B190" s="591">
        <v>22</v>
      </c>
      <c r="C190" s="861" t="s">
        <v>917</v>
      </c>
      <c r="D190" s="860">
        <v>41</v>
      </c>
      <c r="E190" t="s">
        <v>377</v>
      </c>
      <c r="F190">
        <v>7</v>
      </c>
      <c r="G190" s="861" t="s">
        <v>917</v>
      </c>
      <c r="H190" s="860">
        <v>24</v>
      </c>
      <c r="I190" t="s">
        <v>287</v>
      </c>
      <c r="J190" s="487" t="s">
        <v>772</v>
      </c>
      <c r="K190" s="487">
        <v>43372</v>
      </c>
    </row>
    <row r="191" spans="1:11" x14ac:dyDescent="0.25">
      <c r="A191" t="s">
        <v>547</v>
      </c>
      <c r="B191" s="591">
        <v>23</v>
      </c>
      <c r="C191" s="861" t="s">
        <v>917</v>
      </c>
      <c r="D191" s="860">
        <v>12</v>
      </c>
      <c r="E191" t="s">
        <v>29</v>
      </c>
      <c r="F191">
        <v>20</v>
      </c>
      <c r="G191" s="861" t="s">
        <v>917</v>
      </c>
      <c r="H191" s="860">
        <v>12</v>
      </c>
      <c r="I191" t="s">
        <v>734</v>
      </c>
      <c r="J191" s="487" t="s">
        <v>773</v>
      </c>
      <c r="K191" s="487">
        <v>43372</v>
      </c>
    </row>
    <row r="192" spans="1:11" x14ac:dyDescent="0.25">
      <c r="A192" t="s">
        <v>38</v>
      </c>
      <c r="B192" s="591">
        <v>17</v>
      </c>
      <c r="C192" s="861" t="s">
        <v>917</v>
      </c>
      <c r="D192" s="860">
        <v>35</v>
      </c>
      <c r="E192" t="s">
        <v>599</v>
      </c>
      <c r="F192">
        <v>3</v>
      </c>
      <c r="G192" s="861" t="s">
        <v>917</v>
      </c>
      <c r="H192" s="860">
        <v>21</v>
      </c>
      <c r="I192" t="s">
        <v>734</v>
      </c>
      <c r="J192" s="487" t="s">
        <v>774</v>
      </c>
      <c r="K192" s="487">
        <v>43372</v>
      </c>
    </row>
    <row r="193" spans="1:11" x14ac:dyDescent="0.25">
      <c r="A193" t="s">
        <v>775</v>
      </c>
      <c r="B193" s="591">
        <v>16</v>
      </c>
      <c r="C193" s="861" t="s">
        <v>917</v>
      </c>
      <c r="D193" s="860">
        <v>12</v>
      </c>
      <c r="E193" t="s">
        <v>776</v>
      </c>
      <c r="F193" t="s">
        <v>502</v>
      </c>
      <c r="G193" s="861" t="s">
        <v>917</v>
      </c>
      <c r="H193" s="860" t="s">
        <v>502</v>
      </c>
      <c r="I193" t="s">
        <v>725</v>
      </c>
      <c r="J193" s="487" t="s">
        <v>777</v>
      </c>
      <c r="K193" s="487">
        <v>43373</v>
      </c>
    </row>
    <row r="194" spans="1:11" x14ac:dyDescent="0.25">
      <c r="A194" t="s">
        <v>778</v>
      </c>
      <c r="B194" s="591">
        <v>36</v>
      </c>
      <c r="C194" s="861" t="s">
        <v>917</v>
      </c>
      <c r="D194" s="860">
        <v>14</v>
      </c>
      <c r="E194" t="s">
        <v>776</v>
      </c>
      <c r="F194" t="s">
        <v>502</v>
      </c>
      <c r="G194" s="861" t="s">
        <v>917</v>
      </c>
      <c r="H194" s="860" t="s">
        <v>502</v>
      </c>
      <c r="I194" t="s">
        <v>725</v>
      </c>
      <c r="J194" s="487" t="s">
        <v>777</v>
      </c>
      <c r="K194" s="487">
        <v>43376</v>
      </c>
    </row>
    <row r="195" spans="1:11" x14ac:dyDescent="0.25">
      <c r="A195" t="s">
        <v>775</v>
      </c>
      <c r="B195" s="591">
        <v>0</v>
      </c>
      <c r="C195" s="861" t="s">
        <v>917</v>
      </c>
      <c r="D195" s="860">
        <v>34</v>
      </c>
      <c r="E195" t="s">
        <v>778</v>
      </c>
      <c r="F195" t="s">
        <v>502</v>
      </c>
      <c r="G195" s="861" t="s">
        <v>917</v>
      </c>
      <c r="H195" s="860" t="s">
        <v>502</v>
      </c>
      <c r="I195" t="s">
        <v>725</v>
      </c>
      <c r="J195" s="487" t="s">
        <v>779</v>
      </c>
      <c r="K195" s="487">
        <v>43379</v>
      </c>
    </row>
    <row r="196" spans="1:11" x14ac:dyDescent="0.25">
      <c r="A196" t="s">
        <v>547</v>
      </c>
      <c r="B196" s="591">
        <v>30</v>
      </c>
      <c r="C196" s="861" t="s">
        <v>917</v>
      </c>
      <c r="D196" s="860">
        <v>32</v>
      </c>
      <c r="E196" t="s">
        <v>599</v>
      </c>
      <c r="F196">
        <v>30</v>
      </c>
      <c r="G196" s="861" t="s">
        <v>917</v>
      </c>
      <c r="H196" s="860">
        <v>6</v>
      </c>
      <c r="I196" t="s">
        <v>734</v>
      </c>
      <c r="J196" s="487" t="s">
        <v>789</v>
      </c>
      <c r="K196" s="487">
        <v>43379</v>
      </c>
    </row>
    <row r="197" spans="1:11" x14ac:dyDescent="0.25">
      <c r="A197" t="s">
        <v>38</v>
      </c>
      <c r="B197" s="591">
        <v>34</v>
      </c>
      <c r="C197" s="861" t="s">
        <v>917</v>
      </c>
      <c r="D197" s="860">
        <v>45</v>
      </c>
      <c r="E197" t="s">
        <v>29</v>
      </c>
      <c r="F197">
        <v>31</v>
      </c>
      <c r="G197" s="861" t="s">
        <v>917</v>
      </c>
      <c r="H197" s="860">
        <v>7</v>
      </c>
      <c r="I197" t="s">
        <v>734</v>
      </c>
      <c r="J197" s="487" t="s">
        <v>790</v>
      </c>
      <c r="K197" s="487">
        <v>43379</v>
      </c>
    </row>
    <row r="198" spans="1:11" x14ac:dyDescent="0.25">
      <c r="A198" t="s">
        <v>461</v>
      </c>
      <c r="B198" s="591">
        <v>30</v>
      </c>
      <c r="C198" s="861" t="s">
        <v>917</v>
      </c>
      <c r="D198" s="860">
        <v>10</v>
      </c>
      <c r="E198" t="s">
        <v>771</v>
      </c>
      <c r="F198">
        <v>18</v>
      </c>
      <c r="G198" s="861" t="s">
        <v>917</v>
      </c>
      <c r="H198" s="860">
        <v>5</v>
      </c>
      <c r="I198" t="s">
        <v>287</v>
      </c>
      <c r="J198" s="487" t="s">
        <v>530</v>
      </c>
      <c r="K198" s="487">
        <v>43386</v>
      </c>
    </row>
    <row r="199" spans="1:11" x14ac:dyDescent="0.25">
      <c r="A199" t="s">
        <v>428</v>
      </c>
      <c r="B199" s="591">
        <v>22</v>
      </c>
      <c r="C199" s="861" t="s">
        <v>917</v>
      </c>
      <c r="D199" s="860">
        <v>18</v>
      </c>
      <c r="E199" t="s">
        <v>480</v>
      </c>
      <c r="F199">
        <v>5</v>
      </c>
      <c r="G199" s="861" t="s">
        <v>917</v>
      </c>
      <c r="H199" s="860">
        <v>7</v>
      </c>
      <c r="I199" t="s">
        <v>432</v>
      </c>
      <c r="J199" s="487" t="s">
        <v>515</v>
      </c>
      <c r="K199" s="487">
        <v>43386</v>
      </c>
    </row>
    <row r="200" spans="1:11" x14ac:dyDescent="0.25">
      <c r="A200" t="s">
        <v>459</v>
      </c>
      <c r="B200" s="591">
        <v>29</v>
      </c>
      <c r="C200" s="861" t="s">
        <v>917</v>
      </c>
      <c r="D200" s="860">
        <v>35</v>
      </c>
      <c r="E200" t="s">
        <v>454</v>
      </c>
      <c r="F200">
        <v>17</v>
      </c>
      <c r="G200" s="861" t="s">
        <v>917</v>
      </c>
      <c r="H200" s="860">
        <v>29</v>
      </c>
      <c r="I200" t="s">
        <v>432</v>
      </c>
      <c r="J200" s="487" t="s">
        <v>791</v>
      </c>
      <c r="K200" s="487">
        <v>43386</v>
      </c>
    </row>
    <row r="201" spans="1:11" x14ac:dyDescent="0.25">
      <c r="A201" t="s">
        <v>478</v>
      </c>
      <c r="B201" s="591">
        <v>24</v>
      </c>
      <c r="C201" s="861" t="s">
        <v>917</v>
      </c>
      <c r="D201" s="860">
        <v>13</v>
      </c>
      <c r="E201" t="s">
        <v>457</v>
      </c>
      <c r="F201">
        <v>17</v>
      </c>
      <c r="G201" s="861" t="s">
        <v>917</v>
      </c>
      <c r="H201" s="860">
        <v>3</v>
      </c>
      <c r="I201" t="s">
        <v>432</v>
      </c>
      <c r="J201" s="487" t="s">
        <v>479</v>
      </c>
      <c r="K201" s="487">
        <v>43386</v>
      </c>
    </row>
    <row r="202" spans="1:11" x14ac:dyDescent="0.25">
      <c r="A202" t="s">
        <v>483</v>
      </c>
      <c r="B202" s="591">
        <v>9</v>
      </c>
      <c r="C202" s="861" t="s">
        <v>917</v>
      </c>
      <c r="D202" s="860">
        <v>6</v>
      </c>
      <c r="E202" t="s">
        <v>444</v>
      </c>
      <c r="F202">
        <v>6</v>
      </c>
      <c r="G202" s="861" t="s">
        <v>917</v>
      </c>
      <c r="H202" s="860">
        <v>3</v>
      </c>
      <c r="I202" t="s">
        <v>432</v>
      </c>
      <c r="J202" s="487" t="s">
        <v>792</v>
      </c>
      <c r="K202" s="487">
        <v>43386</v>
      </c>
    </row>
    <row r="203" spans="1:11" x14ac:dyDescent="0.25">
      <c r="A203" t="s">
        <v>430</v>
      </c>
      <c r="B203" s="591">
        <v>11</v>
      </c>
      <c r="C203" s="861" t="s">
        <v>917</v>
      </c>
      <c r="D203" s="860">
        <v>40</v>
      </c>
      <c r="E203" t="s">
        <v>484</v>
      </c>
      <c r="F203">
        <v>6</v>
      </c>
      <c r="G203" s="861" t="s">
        <v>917</v>
      </c>
      <c r="H203" s="860">
        <v>23</v>
      </c>
      <c r="I203" t="s">
        <v>432</v>
      </c>
      <c r="J203" s="487" t="s">
        <v>433</v>
      </c>
      <c r="K203" s="487">
        <v>43386</v>
      </c>
    </row>
    <row r="204" spans="1:11" x14ac:dyDescent="0.25">
      <c r="A204" t="s">
        <v>434</v>
      </c>
      <c r="B204" s="591">
        <v>14</v>
      </c>
      <c r="C204" s="861" t="s">
        <v>917</v>
      </c>
      <c r="D204" s="860">
        <v>21</v>
      </c>
      <c r="E204" t="s">
        <v>435</v>
      </c>
      <c r="F204">
        <v>7</v>
      </c>
      <c r="G204" s="861" t="s">
        <v>917</v>
      </c>
      <c r="H204" s="860">
        <v>16</v>
      </c>
      <c r="I204" t="s">
        <v>432</v>
      </c>
      <c r="J204" s="487" t="s">
        <v>436</v>
      </c>
      <c r="K204" s="487">
        <v>43393</v>
      </c>
    </row>
    <row r="205" spans="1:11" x14ac:dyDescent="0.25">
      <c r="A205" t="s">
        <v>707</v>
      </c>
      <c r="B205" s="591">
        <v>0</v>
      </c>
      <c r="C205" s="861" t="s">
        <v>917</v>
      </c>
      <c r="D205" s="860">
        <v>31</v>
      </c>
      <c r="E205" t="s">
        <v>704</v>
      </c>
      <c r="F205">
        <v>0</v>
      </c>
      <c r="G205" s="861" t="s">
        <v>917</v>
      </c>
      <c r="H205" s="860">
        <v>17</v>
      </c>
      <c r="I205" t="s">
        <v>715</v>
      </c>
      <c r="J205" s="487" t="s">
        <v>709</v>
      </c>
      <c r="K205" s="487">
        <v>43393</v>
      </c>
    </row>
    <row r="206" spans="1:11" x14ac:dyDescent="0.25">
      <c r="A206" t="s">
        <v>492</v>
      </c>
      <c r="B206" s="591">
        <v>24</v>
      </c>
      <c r="C206" s="861" t="s">
        <v>917</v>
      </c>
      <c r="D206" s="860">
        <v>7</v>
      </c>
      <c r="E206" t="s">
        <v>428</v>
      </c>
      <c r="F206">
        <v>5</v>
      </c>
      <c r="G206" s="861" t="s">
        <v>917</v>
      </c>
      <c r="H206" s="860">
        <v>0</v>
      </c>
      <c r="I206" t="s">
        <v>432</v>
      </c>
      <c r="J206" t="s">
        <v>493</v>
      </c>
      <c r="K206" s="487">
        <v>43393</v>
      </c>
    </row>
    <row r="207" spans="1:11" x14ac:dyDescent="0.25">
      <c r="A207" t="s">
        <v>441</v>
      </c>
      <c r="B207" s="591">
        <v>48</v>
      </c>
      <c r="C207" s="861" t="s">
        <v>917</v>
      </c>
      <c r="D207" s="860">
        <v>14</v>
      </c>
      <c r="E207" t="s">
        <v>431</v>
      </c>
      <c r="F207">
        <v>38</v>
      </c>
      <c r="G207" s="861" t="s">
        <v>917</v>
      </c>
      <c r="H207" s="860">
        <v>0</v>
      </c>
      <c r="I207" t="s">
        <v>432</v>
      </c>
      <c r="J207" s="487" t="s">
        <v>448</v>
      </c>
      <c r="K207" s="487">
        <v>43393</v>
      </c>
    </row>
    <row r="208" spans="1:11" x14ac:dyDescent="0.25">
      <c r="A208" t="s">
        <v>475</v>
      </c>
      <c r="B208" s="591">
        <v>80</v>
      </c>
      <c r="C208" s="861" t="s">
        <v>917</v>
      </c>
      <c r="D208" s="860">
        <v>6</v>
      </c>
      <c r="E208" t="s">
        <v>408</v>
      </c>
      <c r="F208">
        <v>17</v>
      </c>
      <c r="G208" s="861" t="s">
        <v>917</v>
      </c>
      <c r="H208" s="860">
        <v>3</v>
      </c>
      <c r="I208" t="s">
        <v>432</v>
      </c>
      <c r="J208" s="487" t="s">
        <v>793</v>
      </c>
      <c r="K208" s="487">
        <v>43393</v>
      </c>
    </row>
    <row r="209" spans="1:11" x14ac:dyDescent="0.25">
      <c r="A209" t="s">
        <v>484</v>
      </c>
      <c r="B209" s="591">
        <v>46</v>
      </c>
      <c r="C209" s="861" t="s">
        <v>917</v>
      </c>
      <c r="D209" s="860">
        <v>24</v>
      </c>
      <c r="E209" t="s">
        <v>440</v>
      </c>
      <c r="F209">
        <v>17</v>
      </c>
      <c r="G209" s="861" t="s">
        <v>917</v>
      </c>
      <c r="H209" s="860">
        <v>14</v>
      </c>
      <c r="I209" t="s">
        <v>432</v>
      </c>
      <c r="J209" s="487" t="s">
        <v>485</v>
      </c>
      <c r="K209" s="487">
        <v>43393</v>
      </c>
    </row>
    <row r="210" spans="1:11" x14ac:dyDescent="0.25">
      <c r="A210" t="s">
        <v>29</v>
      </c>
      <c r="B210" s="591">
        <v>20</v>
      </c>
      <c r="C210" s="861" t="s">
        <v>917</v>
      </c>
      <c r="D210" s="860">
        <v>37</v>
      </c>
      <c r="E210" t="s">
        <v>599</v>
      </c>
      <c r="F210">
        <v>10</v>
      </c>
      <c r="G210" s="861" t="s">
        <v>917</v>
      </c>
      <c r="H210" s="860">
        <v>17</v>
      </c>
      <c r="I210" t="s">
        <v>795</v>
      </c>
      <c r="J210" s="487" t="s">
        <v>796</v>
      </c>
      <c r="K210" s="487">
        <v>43400</v>
      </c>
    </row>
    <row r="211" spans="1:11" x14ac:dyDescent="0.25">
      <c r="A211" t="s">
        <v>37</v>
      </c>
      <c r="B211" s="591">
        <v>31</v>
      </c>
      <c r="C211" s="861" t="s">
        <v>917</v>
      </c>
      <c r="D211" s="860">
        <v>69</v>
      </c>
      <c r="E211" t="s">
        <v>599</v>
      </c>
      <c r="F211">
        <v>19</v>
      </c>
      <c r="G211" s="861" t="s">
        <v>917</v>
      </c>
      <c r="H211" s="860">
        <v>38</v>
      </c>
      <c r="I211" t="s">
        <v>803</v>
      </c>
      <c r="J211" s="487" t="s">
        <v>804</v>
      </c>
      <c r="K211" s="487">
        <v>43407</v>
      </c>
    </row>
    <row r="212" spans="1:11" x14ac:dyDescent="0.25">
      <c r="A212" t="s">
        <v>408</v>
      </c>
      <c r="B212" s="591">
        <v>16</v>
      </c>
      <c r="C212" s="861" t="s">
        <v>917</v>
      </c>
      <c r="D212" s="860">
        <v>31</v>
      </c>
      <c r="E212" t="s">
        <v>371</v>
      </c>
      <c r="F212">
        <v>13</v>
      </c>
      <c r="G212" s="861" t="s">
        <v>917</v>
      </c>
      <c r="H212" s="860">
        <v>14</v>
      </c>
      <c r="I212" t="s">
        <v>432</v>
      </c>
      <c r="J212" s="487" t="s">
        <v>409</v>
      </c>
      <c r="K212" s="487">
        <v>43407</v>
      </c>
    </row>
    <row r="213" spans="1:11" x14ac:dyDescent="0.25">
      <c r="A213" t="s">
        <v>32</v>
      </c>
      <c r="B213" s="591">
        <v>21</v>
      </c>
      <c r="C213" s="861" t="s">
        <v>917</v>
      </c>
      <c r="D213" s="860">
        <v>10</v>
      </c>
      <c r="E213" t="s">
        <v>36</v>
      </c>
      <c r="F213">
        <v>14</v>
      </c>
      <c r="G213" s="861" t="s">
        <v>917</v>
      </c>
      <c r="H213" s="860">
        <v>10</v>
      </c>
      <c r="I213" t="s">
        <v>612</v>
      </c>
      <c r="J213" s="487" t="s">
        <v>96</v>
      </c>
      <c r="K213" s="487">
        <v>43407</v>
      </c>
    </row>
    <row r="214" spans="1:11" x14ac:dyDescent="0.25">
      <c r="A214" t="s">
        <v>30</v>
      </c>
      <c r="B214" s="591">
        <v>12</v>
      </c>
      <c r="C214" s="861" t="s">
        <v>917</v>
      </c>
      <c r="D214" s="860">
        <v>11</v>
      </c>
      <c r="E214" t="s">
        <v>547</v>
      </c>
      <c r="F214">
        <v>6</v>
      </c>
      <c r="G214" s="861" t="s">
        <v>917</v>
      </c>
      <c r="H214" s="860">
        <v>8</v>
      </c>
      <c r="I214" t="s">
        <v>805</v>
      </c>
      <c r="J214" s="487" t="s">
        <v>72</v>
      </c>
      <c r="K214" s="487">
        <v>43407</v>
      </c>
    </row>
    <row r="215" spans="1:11" x14ac:dyDescent="0.25">
      <c r="A215" t="s">
        <v>457</v>
      </c>
      <c r="B215" s="591">
        <v>9</v>
      </c>
      <c r="C215" s="861" t="s">
        <v>917</v>
      </c>
      <c r="D215" s="860">
        <v>10</v>
      </c>
      <c r="E215" t="s">
        <v>475</v>
      </c>
      <c r="F215">
        <v>9</v>
      </c>
      <c r="G215" s="861" t="s">
        <v>917</v>
      </c>
      <c r="H215" s="860">
        <v>7</v>
      </c>
      <c r="I215" t="s">
        <v>432</v>
      </c>
      <c r="J215" s="487" t="s">
        <v>458</v>
      </c>
      <c r="K215" s="487">
        <v>43407</v>
      </c>
    </row>
    <row r="216" spans="1:11" x14ac:dyDescent="0.25">
      <c r="A216" t="s">
        <v>431</v>
      </c>
      <c r="B216" s="591">
        <v>27</v>
      </c>
      <c r="C216" s="861" t="s">
        <v>917</v>
      </c>
      <c r="D216" s="860">
        <v>14</v>
      </c>
      <c r="E216" t="s">
        <v>445</v>
      </c>
      <c r="F216">
        <v>16</v>
      </c>
      <c r="G216" s="861" t="s">
        <v>917</v>
      </c>
      <c r="H216" s="860">
        <v>6</v>
      </c>
      <c r="I216" t="s">
        <v>432</v>
      </c>
      <c r="J216" s="487" t="s">
        <v>806</v>
      </c>
      <c r="K216" s="487">
        <v>43407</v>
      </c>
    </row>
    <row r="217" spans="1:11" x14ac:dyDescent="0.25">
      <c r="A217" t="s">
        <v>377</v>
      </c>
      <c r="B217" s="591">
        <v>33</v>
      </c>
      <c r="C217" s="861" t="s">
        <v>917</v>
      </c>
      <c r="D217" s="860">
        <v>0</v>
      </c>
      <c r="E217" t="s">
        <v>461</v>
      </c>
      <c r="F217">
        <v>12</v>
      </c>
      <c r="G217" s="861" t="s">
        <v>917</v>
      </c>
      <c r="H217" s="860">
        <v>0</v>
      </c>
      <c r="I217" t="s">
        <v>287</v>
      </c>
      <c r="J217" s="487" t="s">
        <v>447</v>
      </c>
      <c r="K217" s="487">
        <v>43407</v>
      </c>
    </row>
    <row r="218" spans="1:11" x14ac:dyDescent="0.25">
      <c r="A218" t="s">
        <v>40</v>
      </c>
      <c r="B218" s="591">
        <v>54</v>
      </c>
      <c r="C218" s="861" t="s">
        <v>917</v>
      </c>
      <c r="D218" s="860">
        <v>7</v>
      </c>
      <c r="E218" t="s">
        <v>33</v>
      </c>
      <c r="F218">
        <v>14</v>
      </c>
      <c r="G218" s="861" t="s">
        <v>917</v>
      </c>
      <c r="H218" s="860">
        <v>7</v>
      </c>
      <c r="I218" t="s">
        <v>807</v>
      </c>
      <c r="J218" s="487" t="s">
        <v>808</v>
      </c>
      <c r="K218" s="487">
        <v>43407</v>
      </c>
    </row>
    <row r="219" spans="1:11" x14ac:dyDescent="0.25">
      <c r="A219" t="s">
        <v>445</v>
      </c>
      <c r="B219" s="591">
        <v>10</v>
      </c>
      <c r="C219" s="861" t="s">
        <v>917</v>
      </c>
      <c r="D219" s="860">
        <v>37</v>
      </c>
      <c r="E219" t="s">
        <v>459</v>
      </c>
      <c r="F219">
        <v>10</v>
      </c>
      <c r="G219" s="861" t="s">
        <v>917</v>
      </c>
      <c r="H219" s="860">
        <v>10</v>
      </c>
      <c r="I219" t="s">
        <v>432</v>
      </c>
      <c r="J219" s="487" t="s">
        <v>460</v>
      </c>
      <c r="K219" s="487">
        <v>43414</v>
      </c>
    </row>
    <row r="220" spans="1:11" x14ac:dyDescent="0.25">
      <c r="A220" t="s">
        <v>113</v>
      </c>
      <c r="B220" s="591">
        <v>47</v>
      </c>
      <c r="C220" s="861" t="s">
        <v>917</v>
      </c>
      <c r="D220" s="860">
        <v>20</v>
      </c>
      <c r="E220" t="s">
        <v>649</v>
      </c>
      <c r="F220">
        <v>19</v>
      </c>
      <c r="G220" s="861" t="s">
        <v>917</v>
      </c>
      <c r="H220" s="860">
        <v>6</v>
      </c>
      <c r="I220" t="s">
        <v>853</v>
      </c>
      <c r="J220" s="487" t="s">
        <v>283</v>
      </c>
      <c r="K220" s="487">
        <v>43414</v>
      </c>
    </row>
    <row r="221" spans="1:11" x14ac:dyDescent="0.25">
      <c r="A221" t="s">
        <v>34</v>
      </c>
      <c r="B221" s="591">
        <v>36</v>
      </c>
      <c r="C221" s="861" t="s">
        <v>917</v>
      </c>
      <c r="D221" s="860">
        <v>6</v>
      </c>
      <c r="E221" t="s">
        <v>285</v>
      </c>
      <c r="F221">
        <v>22</v>
      </c>
      <c r="G221" s="861" t="s">
        <v>917</v>
      </c>
      <c r="H221" s="860">
        <v>3</v>
      </c>
      <c r="I221" t="s">
        <v>854</v>
      </c>
      <c r="J221" s="487" t="s">
        <v>855</v>
      </c>
      <c r="K221" s="487">
        <v>43414</v>
      </c>
    </row>
    <row r="222" spans="1:11" x14ac:dyDescent="0.25">
      <c r="A222" t="s">
        <v>440</v>
      </c>
      <c r="B222" s="591">
        <v>22</v>
      </c>
      <c r="C222" s="861" t="s">
        <v>917</v>
      </c>
      <c r="D222" s="860">
        <v>34</v>
      </c>
      <c r="E222" t="s">
        <v>434</v>
      </c>
      <c r="F222" t="s">
        <v>502</v>
      </c>
      <c r="G222" s="861" t="s">
        <v>917</v>
      </c>
      <c r="H222" s="860" t="s">
        <v>502</v>
      </c>
      <c r="I222" t="s">
        <v>432</v>
      </c>
      <c r="J222" s="487" t="s">
        <v>442</v>
      </c>
      <c r="K222" s="487">
        <v>43414</v>
      </c>
    </row>
    <row r="223" spans="1:11" x14ac:dyDescent="0.25">
      <c r="A223" t="s">
        <v>371</v>
      </c>
      <c r="B223" s="591">
        <v>24</v>
      </c>
      <c r="C223" s="861" t="s">
        <v>917</v>
      </c>
      <c r="D223" s="860">
        <v>48</v>
      </c>
      <c r="E223" t="s">
        <v>478</v>
      </c>
      <c r="F223">
        <v>10</v>
      </c>
      <c r="G223" s="861" t="s">
        <v>917</v>
      </c>
      <c r="H223" s="860">
        <v>30</v>
      </c>
      <c r="I223" t="s">
        <v>432</v>
      </c>
      <c r="J223" s="487" t="s">
        <v>462</v>
      </c>
      <c r="K223" s="487">
        <v>43414</v>
      </c>
    </row>
    <row r="224" spans="1:11" x14ac:dyDescent="0.25">
      <c r="A224" t="s">
        <v>33</v>
      </c>
      <c r="B224" s="591">
        <v>28</v>
      </c>
      <c r="C224" s="861" t="s">
        <v>917</v>
      </c>
      <c r="D224" s="860">
        <v>17</v>
      </c>
      <c r="E224" t="s">
        <v>39</v>
      </c>
      <c r="F224">
        <v>18</v>
      </c>
      <c r="G224" s="861" t="s">
        <v>917</v>
      </c>
      <c r="H224" s="860">
        <v>7</v>
      </c>
      <c r="I224" t="s">
        <v>685</v>
      </c>
      <c r="J224" s="487" t="s">
        <v>856</v>
      </c>
      <c r="K224" s="487">
        <v>43414</v>
      </c>
    </row>
    <row r="225" spans="1:12" x14ac:dyDescent="0.25">
      <c r="A225" t="s">
        <v>36</v>
      </c>
      <c r="B225" s="591">
        <v>54</v>
      </c>
      <c r="C225" s="861" t="s">
        <v>917</v>
      </c>
      <c r="D225" s="860">
        <v>17</v>
      </c>
      <c r="E225" t="s">
        <v>31</v>
      </c>
      <c r="F225">
        <v>21</v>
      </c>
      <c r="G225" s="861" t="s">
        <v>917</v>
      </c>
      <c r="H225" s="860">
        <v>17</v>
      </c>
      <c r="I225" t="s">
        <v>857</v>
      </c>
      <c r="J225" s="487" t="s">
        <v>291</v>
      </c>
      <c r="K225" s="487">
        <v>43414</v>
      </c>
    </row>
    <row r="226" spans="1:12" x14ac:dyDescent="0.25">
      <c r="A226" t="s">
        <v>30</v>
      </c>
      <c r="B226" s="591">
        <v>15</v>
      </c>
      <c r="C226" s="861" t="s">
        <v>917</v>
      </c>
      <c r="D226" s="860">
        <v>16</v>
      </c>
      <c r="E226" t="s">
        <v>599</v>
      </c>
      <c r="F226">
        <v>15</v>
      </c>
      <c r="G226" s="861" t="s">
        <v>917</v>
      </c>
      <c r="H226" s="860">
        <v>10</v>
      </c>
      <c r="I226" t="s">
        <v>858</v>
      </c>
      <c r="J226" t="s">
        <v>72</v>
      </c>
      <c r="K226" s="487">
        <v>43414</v>
      </c>
      <c r="L226" s="487"/>
    </row>
    <row r="227" spans="1:12" x14ac:dyDescent="0.25">
      <c r="A227" t="s">
        <v>32</v>
      </c>
      <c r="B227" s="591">
        <v>9</v>
      </c>
      <c r="C227" s="861" t="s">
        <v>917</v>
      </c>
      <c r="D227" s="860">
        <v>6</v>
      </c>
      <c r="E227" t="s">
        <v>29</v>
      </c>
      <c r="F227">
        <v>3</v>
      </c>
      <c r="G227" s="861" t="s">
        <v>917</v>
      </c>
      <c r="H227" s="860">
        <v>3</v>
      </c>
      <c r="I227" t="s">
        <v>859</v>
      </c>
      <c r="J227" t="s">
        <v>96</v>
      </c>
      <c r="K227" s="487">
        <v>43414</v>
      </c>
      <c r="L227" s="487"/>
    </row>
    <row r="228" spans="1:12" x14ac:dyDescent="0.25">
      <c r="A228" t="s">
        <v>567</v>
      </c>
      <c r="B228" s="591">
        <v>29</v>
      </c>
      <c r="C228" s="861" t="s">
        <v>917</v>
      </c>
      <c r="D228" s="860">
        <v>30</v>
      </c>
      <c r="E228" t="s">
        <v>62</v>
      </c>
      <c r="F228">
        <v>21</v>
      </c>
      <c r="G228" s="861" t="s">
        <v>917</v>
      </c>
      <c r="H228" s="860">
        <v>20</v>
      </c>
      <c r="I228" t="s">
        <v>860</v>
      </c>
      <c r="J228" t="s">
        <v>861</v>
      </c>
      <c r="K228" s="487">
        <v>43414</v>
      </c>
      <c r="L228" s="487"/>
    </row>
    <row r="229" spans="1:12" x14ac:dyDescent="0.25">
      <c r="A229" t="s">
        <v>40</v>
      </c>
      <c r="B229" s="591">
        <v>28</v>
      </c>
      <c r="C229" s="861" t="s">
        <v>917</v>
      </c>
      <c r="D229" s="860">
        <v>17</v>
      </c>
      <c r="E229" t="s">
        <v>38</v>
      </c>
      <c r="F229">
        <v>15</v>
      </c>
      <c r="G229" s="861" t="s">
        <v>917</v>
      </c>
      <c r="H229" s="860">
        <v>14</v>
      </c>
      <c r="I229" t="s">
        <v>862</v>
      </c>
      <c r="J229" t="s">
        <v>284</v>
      </c>
      <c r="K229" s="487">
        <v>43414</v>
      </c>
      <c r="L229" s="487"/>
    </row>
    <row r="230" spans="1:12" x14ac:dyDescent="0.25">
      <c r="A230" t="s">
        <v>35</v>
      </c>
      <c r="B230" s="591">
        <v>26</v>
      </c>
      <c r="C230" s="861" t="s">
        <v>917</v>
      </c>
      <c r="D230" s="860">
        <v>29</v>
      </c>
      <c r="E230" t="s">
        <v>547</v>
      </c>
      <c r="F230">
        <v>16</v>
      </c>
      <c r="G230" s="861" t="s">
        <v>917</v>
      </c>
      <c r="H230" s="860">
        <v>9</v>
      </c>
      <c r="I230" t="s">
        <v>805</v>
      </c>
      <c r="J230" t="s">
        <v>75</v>
      </c>
      <c r="K230" s="487">
        <v>43414</v>
      </c>
      <c r="L230" s="487"/>
    </row>
    <row r="231" spans="1:12" x14ac:dyDescent="0.25">
      <c r="A231" t="s">
        <v>41</v>
      </c>
      <c r="B231" s="591">
        <v>65</v>
      </c>
      <c r="C231" s="861" t="s">
        <v>917</v>
      </c>
      <c r="D231" s="860">
        <v>19</v>
      </c>
      <c r="E231" t="s">
        <v>543</v>
      </c>
      <c r="F231">
        <v>27</v>
      </c>
      <c r="G231" s="861" t="s">
        <v>917</v>
      </c>
      <c r="H231" s="860">
        <v>12</v>
      </c>
      <c r="I231" t="s">
        <v>136</v>
      </c>
      <c r="J231" t="s">
        <v>369</v>
      </c>
      <c r="K231" s="487">
        <v>43415</v>
      </c>
      <c r="L231" s="487"/>
    </row>
    <row r="232" spans="1:12" x14ac:dyDescent="0.25">
      <c r="A232" t="s">
        <v>110</v>
      </c>
      <c r="B232" s="591">
        <v>26</v>
      </c>
      <c r="C232" s="861" t="s">
        <v>917</v>
      </c>
      <c r="D232" s="860">
        <v>9</v>
      </c>
      <c r="E232" t="s">
        <v>490</v>
      </c>
      <c r="F232">
        <v>6</v>
      </c>
      <c r="G232" s="861" t="s">
        <v>917</v>
      </c>
      <c r="H232" s="860">
        <v>6</v>
      </c>
      <c r="I232" t="s">
        <v>136</v>
      </c>
      <c r="J232" t="s">
        <v>369</v>
      </c>
      <c r="K232" s="487">
        <v>43415</v>
      </c>
      <c r="L232" s="487"/>
    </row>
    <row r="233" spans="1:12" x14ac:dyDescent="0.25">
      <c r="A233" t="s">
        <v>490</v>
      </c>
      <c r="B233" s="591">
        <v>42</v>
      </c>
      <c r="C233" s="861" t="s">
        <v>917</v>
      </c>
      <c r="D233" s="860">
        <v>17</v>
      </c>
      <c r="E233" t="s">
        <v>543</v>
      </c>
      <c r="F233">
        <v>7</v>
      </c>
      <c r="G233" s="861" t="s">
        <v>917</v>
      </c>
      <c r="H233" s="860">
        <v>12</v>
      </c>
      <c r="I233" t="s">
        <v>136</v>
      </c>
      <c r="J233" t="s">
        <v>369</v>
      </c>
      <c r="K233" s="487">
        <v>43421</v>
      </c>
      <c r="L233" s="487"/>
    </row>
    <row r="234" spans="1:12" x14ac:dyDescent="0.25">
      <c r="A234" t="s">
        <v>34</v>
      </c>
      <c r="B234" s="591">
        <v>5</v>
      </c>
      <c r="C234" s="861" t="s">
        <v>917</v>
      </c>
      <c r="D234" s="860">
        <v>31</v>
      </c>
      <c r="E234" t="s">
        <v>62</v>
      </c>
      <c r="F234">
        <v>5</v>
      </c>
      <c r="G234" s="861" t="s">
        <v>917</v>
      </c>
      <c r="H234" s="860">
        <v>12</v>
      </c>
      <c r="I234" t="s">
        <v>696</v>
      </c>
      <c r="J234" t="s">
        <v>282</v>
      </c>
      <c r="K234" s="487">
        <v>43421</v>
      </c>
      <c r="L234" s="487"/>
    </row>
    <row r="235" spans="1:12" x14ac:dyDescent="0.25">
      <c r="A235" t="s">
        <v>31</v>
      </c>
      <c r="B235" s="591">
        <v>68</v>
      </c>
      <c r="C235" s="861" t="s">
        <v>917</v>
      </c>
      <c r="D235" s="860">
        <v>7</v>
      </c>
      <c r="E235" t="s">
        <v>115</v>
      </c>
      <c r="F235">
        <v>35</v>
      </c>
      <c r="G235" s="861" t="s">
        <v>917</v>
      </c>
      <c r="H235" s="860">
        <v>7</v>
      </c>
      <c r="I235" t="s">
        <v>883</v>
      </c>
      <c r="J235" t="s">
        <v>884</v>
      </c>
      <c r="K235" s="487">
        <v>43421</v>
      </c>
      <c r="L235" s="487"/>
    </row>
    <row r="236" spans="1:12" x14ac:dyDescent="0.25">
      <c r="A236" t="s">
        <v>39</v>
      </c>
      <c r="B236" s="591">
        <v>27</v>
      </c>
      <c r="C236" s="861" t="s">
        <v>917</v>
      </c>
      <c r="D236" s="860">
        <v>19</v>
      </c>
      <c r="E236" t="s">
        <v>567</v>
      </c>
      <c r="F236">
        <v>10</v>
      </c>
      <c r="G236" s="861" t="s">
        <v>917</v>
      </c>
      <c r="H236" s="860">
        <v>19</v>
      </c>
      <c r="I236" t="s">
        <v>885</v>
      </c>
      <c r="J236" t="s">
        <v>376</v>
      </c>
      <c r="K236" s="487">
        <v>43421</v>
      </c>
      <c r="L236" s="487"/>
    </row>
    <row r="237" spans="1:12" x14ac:dyDescent="0.25">
      <c r="A237" t="s">
        <v>33</v>
      </c>
      <c r="B237" s="591">
        <v>7</v>
      </c>
      <c r="C237" s="861" t="s">
        <v>917</v>
      </c>
      <c r="D237" s="860">
        <v>26</v>
      </c>
      <c r="E237" t="s">
        <v>29</v>
      </c>
      <c r="F237">
        <v>0</v>
      </c>
      <c r="G237" s="861" t="s">
        <v>917</v>
      </c>
      <c r="H237" s="860">
        <v>14</v>
      </c>
      <c r="I237" t="s">
        <v>859</v>
      </c>
      <c r="J237" t="s">
        <v>886</v>
      </c>
      <c r="K237" s="487">
        <v>43421</v>
      </c>
      <c r="L237" s="487"/>
    </row>
    <row r="238" spans="1:12" x14ac:dyDescent="0.25">
      <c r="A238" t="s">
        <v>377</v>
      </c>
      <c r="B238" s="591">
        <v>0</v>
      </c>
      <c r="C238" s="861" t="s">
        <v>917</v>
      </c>
      <c r="D238" s="860">
        <v>49</v>
      </c>
      <c r="E238" t="s">
        <v>286</v>
      </c>
      <c r="F238" t="s">
        <v>502</v>
      </c>
      <c r="G238" s="861" t="s">
        <v>917</v>
      </c>
      <c r="H238" s="860" t="s">
        <v>502</v>
      </c>
      <c r="I238" t="s">
        <v>287</v>
      </c>
      <c r="J238" t="s">
        <v>887</v>
      </c>
      <c r="K238" s="487">
        <v>43421</v>
      </c>
      <c r="L238" s="487"/>
    </row>
    <row r="239" spans="1:12" x14ac:dyDescent="0.25">
      <c r="A239" t="s">
        <v>135</v>
      </c>
      <c r="B239" s="591">
        <v>17</v>
      </c>
      <c r="C239" s="861" t="s">
        <v>917</v>
      </c>
      <c r="D239" s="860">
        <v>5</v>
      </c>
      <c r="E239" t="s">
        <v>771</v>
      </c>
      <c r="F239">
        <v>8</v>
      </c>
      <c r="G239" s="861" t="s">
        <v>917</v>
      </c>
      <c r="H239" s="860">
        <v>0</v>
      </c>
      <c r="I239" t="s">
        <v>287</v>
      </c>
      <c r="J239" t="s">
        <v>888</v>
      </c>
      <c r="K239" s="487">
        <v>43421</v>
      </c>
      <c r="L239" s="487"/>
    </row>
    <row r="240" spans="1:12" x14ac:dyDescent="0.25">
      <c r="A240" t="s">
        <v>32</v>
      </c>
      <c r="B240" s="591">
        <v>74</v>
      </c>
      <c r="C240" s="861" t="s">
        <v>917</v>
      </c>
      <c r="D240" s="860">
        <v>24</v>
      </c>
      <c r="E240" t="s">
        <v>558</v>
      </c>
      <c r="F240">
        <v>24</v>
      </c>
      <c r="G240" s="861" t="s">
        <v>917</v>
      </c>
      <c r="H240" s="860">
        <v>17</v>
      </c>
      <c r="I240" t="s">
        <v>683</v>
      </c>
      <c r="J240" t="s">
        <v>96</v>
      </c>
      <c r="K240" s="487">
        <v>43421</v>
      </c>
      <c r="L240" s="487"/>
    </row>
    <row r="241" spans="1:12" x14ac:dyDescent="0.25">
      <c r="A241" t="s">
        <v>112</v>
      </c>
      <c r="B241" s="591">
        <v>34</v>
      </c>
      <c r="C241" s="861" t="s">
        <v>917</v>
      </c>
      <c r="D241" s="860">
        <v>13</v>
      </c>
      <c r="E241" t="s">
        <v>649</v>
      </c>
      <c r="F241">
        <v>21</v>
      </c>
      <c r="G241" s="861" t="s">
        <v>917</v>
      </c>
      <c r="H241" s="860">
        <v>10</v>
      </c>
      <c r="I241" t="s">
        <v>853</v>
      </c>
      <c r="J241" t="s">
        <v>367</v>
      </c>
      <c r="K241" s="487">
        <v>43421</v>
      </c>
      <c r="L241" s="487"/>
    </row>
    <row r="242" spans="1:12" x14ac:dyDescent="0.25">
      <c r="A242" t="s">
        <v>41</v>
      </c>
      <c r="B242" s="591">
        <v>29</v>
      </c>
      <c r="C242" s="861" t="s">
        <v>917</v>
      </c>
      <c r="D242" s="860">
        <v>10</v>
      </c>
      <c r="E242" t="s">
        <v>110</v>
      </c>
      <c r="F242">
        <v>10</v>
      </c>
      <c r="G242" s="861" t="s">
        <v>917</v>
      </c>
      <c r="H242" s="860">
        <v>7</v>
      </c>
      <c r="I242" t="s">
        <v>136</v>
      </c>
      <c r="J242" t="s">
        <v>369</v>
      </c>
      <c r="K242" s="487">
        <v>43421</v>
      </c>
      <c r="L242" s="487"/>
    </row>
    <row r="243" spans="1:12" x14ac:dyDescent="0.25">
      <c r="A243" t="s">
        <v>30</v>
      </c>
      <c r="B243" s="591">
        <v>35</v>
      </c>
      <c r="C243" s="861" t="s">
        <v>917</v>
      </c>
      <c r="D243" s="860">
        <v>15</v>
      </c>
      <c r="E243" t="s">
        <v>37</v>
      </c>
      <c r="F243">
        <v>10</v>
      </c>
      <c r="G243" s="861" t="s">
        <v>917</v>
      </c>
      <c r="H243" s="860">
        <v>15</v>
      </c>
      <c r="I243" t="s">
        <v>889</v>
      </c>
      <c r="J243" t="s">
        <v>72</v>
      </c>
      <c r="K243" s="487">
        <v>43421</v>
      </c>
      <c r="L243" s="487"/>
    </row>
    <row r="244" spans="1:12" x14ac:dyDescent="0.25">
      <c r="A244" t="s">
        <v>36</v>
      </c>
      <c r="B244" s="591">
        <v>20</v>
      </c>
      <c r="C244" s="861" t="s">
        <v>917</v>
      </c>
      <c r="D244" s="860">
        <v>26</v>
      </c>
      <c r="E244" t="s">
        <v>547</v>
      </c>
      <c r="F244">
        <v>17</v>
      </c>
      <c r="G244" s="861" t="s">
        <v>917</v>
      </c>
      <c r="H244" s="860">
        <v>20</v>
      </c>
      <c r="I244" t="s">
        <v>805</v>
      </c>
      <c r="J244" t="s">
        <v>291</v>
      </c>
      <c r="K244" s="487">
        <v>43421</v>
      </c>
      <c r="L244" s="487"/>
    </row>
    <row r="245" spans="1:12" x14ac:dyDescent="0.25">
      <c r="A245" t="s">
        <v>40</v>
      </c>
      <c r="B245" s="591">
        <v>16</v>
      </c>
      <c r="C245" s="861" t="s">
        <v>917</v>
      </c>
      <c r="D245" s="860">
        <v>9</v>
      </c>
      <c r="E245" t="s">
        <v>599</v>
      </c>
      <c r="F245">
        <v>9</v>
      </c>
      <c r="G245" s="861" t="s">
        <v>917</v>
      </c>
      <c r="H245" s="860">
        <v>6</v>
      </c>
      <c r="I245" t="s">
        <v>803</v>
      </c>
      <c r="J245" t="s">
        <v>284</v>
      </c>
      <c r="K245" s="487">
        <v>43421</v>
      </c>
      <c r="L245" s="487"/>
    </row>
    <row r="246" spans="1:12" x14ac:dyDescent="0.25">
      <c r="A246" t="s">
        <v>35</v>
      </c>
      <c r="B246" s="591">
        <v>28</v>
      </c>
      <c r="C246" s="861" t="s">
        <v>917</v>
      </c>
      <c r="D246" s="860">
        <v>13</v>
      </c>
      <c r="E246" t="s">
        <v>38</v>
      </c>
      <c r="F246">
        <v>11</v>
      </c>
      <c r="G246" s="861" t="s">
        <v>917</v>
      </c>
      <c r="H246" s="860">
        <v>10</v>
      </c>
      <c r="I246" t="s">
        <v>862</v>
      </c>
      <c r="J246" t="s">
        <v>890</v>
      </c>
      <c r="K246" s="487">
        <v>43421</v>
      </c>
      <c r="L246" s="487"/>
    </row>
    <row r="247" spans="1:12" x14ac:dyDescent="0.25">
      <c r="A247" t="s">
        <v>110</v>
      </c>
      <c r="B247" s="591">
        <v>43</v>
      </c>
      <c r="C247" s="861" t="s">
        <v>917</v>
      </c>
      <c r="D247" s="860">
        <v>6</v>
      </c>
      <c r="E247" t="s">
        <v>543</v>
      </c>
      <c r="F247">
        <v>12</v>
      </c>
      <c r="G247" s="861" t="s">
        <v>917</v>
      </c>
      <c r="H247" s="860">
        <v>6</v>
      </c>
      <c r="I247" t="s">
        <v>136</v>
      </c>
      <c r="J247" t="s">
        <v>369</v>
      </c>
      <c r="K247" s="487">
        <v>43427</v>
      </c>
      <c r="L247" s="487"/>
    </row>
    <row r="248" spans="1:12" x14ac:dyDescent="0.25">
      <c r="A248" t="s">
        <v>41</v>
      </c>
      <c r="B248" s="591">
        <v>27</v>
      </c>
      <c r="C248" s="861" t="s">
        <v>917</v>
      </c>
      <c r="D248" s="860">
        <v>10</v>
      </c>
      <c r="E248" t="s">
        <v>490</v>
      </c>
      <c r="F248">
        <v>14</v>
      </c>
      <c r="G248" s="861" t="s">
        <v>917</v>
      </c>
      <c r="H248" s="860">
        <v>3</v>
      </c>
      <c r="I248" t="s">
        <v>136</v>
      </c>
      <c r="J248" t="s">
        <v>369</v>
      </c>
      <c r="K248" s="487">
        <v>43427</v>
      </c>
      <c r="L248" s="487"/>
    </row>
    <row r="249" spans="1:12" x14ac:dyDescent="0.25">
      <c r="A249" t="s">
        <v>34</v>
      </c>
      <c r="B249" s="591">
        <v>20</v>
      </c>
      <c r="C249" s="861" t="s">
        <v>917</v>
      </c>
      <c r="D249" s="860">
        <v>27</v>
      </c>
      <c r="E249" t="s">
        <v>115</v>
      </c>
      <c r="F249">
        <v>13</v>
      </c>
      <c r="G249" s="861" t="s">
        <v>917</v>
      </c>
      <c r="H249" s="860">
        <v>13</v>
      </c>
      <c r="I249" t="s">
        <v>913</v>
      </c>
      <c r="J249" t="s">
        <v>282</v>
      </c>
      <c r="K249" s="487">
        <v>43428</v>
      </c>
    </row>
    <row r="250" spans="1:12" x14ac:dyDescent="0.25">
      <c r="A250" t="s">
        <v>39</v>
      </c>
      <c r="B250" s="591">
        <v>20</v>
      </c>
      <c r="C250" s="861" t="s">
        <v>917</v>
      </c>
      <c r="D250" s="860">
        <v>9</v>
      </c>
      <c r="E250" t="s">
        <v>558</v>
      </c>
      <c r="F250">
        <v>7</v>
      </c>
      <c r="G250" s="861" t="s">
        <v>917</v>
      </c>
      <c r="H250" s="860">
        <v>6</v>
      </c>
      <c r="I250" t="s">
        <v>683</v>
      </c>
      <c r="J250" t="s">
        <v>376</v>
      </c>
      <c r="K250" s="487">
        <v>43428</v>
      </c>
    </row>
    <row r="251" spans="1:12" x14ac:dyDescent="0.25">
      <c r="A251" t="s">
        <v>33</v>
      </c>
      <c r="B251" s="591">
        <v>3</v>
      </c>
      <c r="C251" s="861" t="s">
        <v>917</v>
      </c>
      <c r="D251" s="860">
        <v>66</v>
      </c>
      <c r="E251" t="s">
        <v>599</v>
      </c>
      <c r="F251">
        <v>3</v>
      </c>
      <c r="G251" s="861" t="s">
        <v>917</v>
      </c>
      <c r="H251" s="860">
        <v>31</v>
      </c>
      <c r="I251" t="s">
        <v>803</v>
      </c>
      <c r="J251" t="s">
        <v>131</v>
      </c>
      <c r="K251" s="487">
        <v>43428</v>
      </c>
    </row>
    <row r="252" spans="1:12" x14ac:dyDescent="0.25">
      <c r="A252" t="s">
        <v>286</v>
      </c>
      <c r="B252" s="591">
        <v>36</v>
      </c>
      <c r="C252" s="861" t="s">
        <v>917</v>
      </c>
      <c r="D252" s="860">
        <v>15</v>
      </c>
      <c r="E252" t="s">
        <v>135</v>
      </c>
      <c r="F252">
        <v>16</v>
      </c>
      <c r="G252" s="861" t="s">
        <v>917</v>
      </c>
      <c r="H252" s="860">
        <v>5</v>
      </c>
      <c r="I252" t="s">
        <v>287</v>
      </c>
      <c r="J252" t="s">
        <v>378</v>
      </c>
      <c r="K252" s="487">
        <v>43428</v>
      </c>
    </row>
    <row r="253" spans="1:12" x14ac:dyDescent="0.25">
      <c r="A253" t="s">
        <v>37</v>
      </c>
      <c r="B253" s="591">
        <v>32</v>
      </c>
      <c r="C253" s="861" t="s">
        <v>917</v>
      </c>
      <c r="D253" s="860">
        <v>27</v>
      </c>
      <c r="E253" t="s">
        <v>113</v>
      </c>
      <c r="F253">
        <v>10</v>
      </c>
      <c r="G253" s="861" t="s">
        <v>917</v>
      </c>
      <c r="H253" s="860">
        <v>22</v>
      </c>
      <c r="I253" t="s">
        <v>914</v>
      </c>
      <c r="J253" t="s">
        <v>915</v>
      </c>
      <c r="K253" s="487">
        <v>43428</v>
      </c>
    </row>
    <row r="254" spans="1:12" x14ac:dyDescent="0.25">
      <c r="A254" t="s">
        <v>36</v>
      </c>
      <c r="B254" s="591">
        <v>14</v>
      </c>
      <c r="C254" s="861" t="s">
        <v>917</v>
      </c>
      <c r="D254" s="860">
        <v>9</v>
      </c>
      <c r="E254" t="s">
        <v>38</v>
      </c>
      <c r="F254">
        <v>6</v>
      </c>
      <c r="G254" s="861" t="s">
        <v>917</v>
      </c>
      <c r="H254" s="860">
        <v>3</v>
      </c>
      <c r="I254" t="s">
        <v>862</v>
      </c>
      <c r="J254" t="s">
        <v>291</v>
      </c>
      <c r="K254" s="487">
        <v>43428</v>
      </c>
    </row>
    <row r="255" spans="1:12" x14ac:dyDescent="0.25">
      <c r="A255" t="s">
        <v>112</v>
      </c>
      <c r="B255" s="591">
        <v>10</v>
      </c>
      <c r="C255" s="861" t="s">
        <v>917</v>
      </c>
      <c r="D255" s="860">
        <v>28</v>
      </c>
      <c r="E255" t="s">
        <v>567</v>
      </c>
      <c r="F255">
        <v>3</v>
      </c>
      <c r="G255" s="861" t="s">
        <v>917</v>
      </c>
      <c r="H255" s="860">
        <v>7</v>
      </c>
      <c r="I255" t="s">
        <v>885</v>
      </c>
      <c r="J255" t="s">
        <v>367</v>
      </c>
      <c r="K255" s="487">
        <v>43428</v>
      </c>
    </row>
    <row r="256" spans="1:12" x14ac:dyDescent="0.25">
      <c r="A256" t="s">
        <v>30</v>
      </c>
      <c r="B256" s="591">
        <v>37</v>
      </c>
      <c r="C256" s="861" t="s">
        <v>917</v>
      </c>
      <c r="D256" s="860">
        <v>18</v>
      </c>
      <c r="E256" t="s">
        <v>29</v>
      </c>
      <c r="F256">
        <v>13</v>
      </c>
      <c r="G256" s="861" t="s">
        <v>917</v>
      </c>
      <c r="H256" s="860">
        <v>13</v>
      </c>
      <c r="I256" t="s">
        <v>859</v>
      </c>
      <c r="J256" t="s">
        <v>72</v>
      </c>
      <c r="K256" s="487">
        <v>43428</v>
      </c>
    </row>
    <row r="257" spans="1:11" x14ac:dyDescent="0.25">
      <c r="A257" t="s">
        <v>285</v>
      </c>
      <c r="B257" s="591">
        <v>23</v>
      </c>
      <c r="C257" s="861" t="s">
        <v>917</v>
      </c>
      <c r="D257" s="860">
        <v>29</v>
      </c>
      <c r="E257" t="s">
        <v>649</v>
      </c>
      <c r="F257">
        <v>17</v>
      </c>
      <c r="G257" s="861" t="s">
        <v>917</v>
      </c>
      <c r="H257" s="860">
        <v>17</v>
      </c>
      <c r="I257" t="s">
        <v>853</v>
      </c>
      <c r="J257" t="s">
        <v>916</v>
      </c>
      <c r="K257" s="487">
        <v>43428</v>
      </c>
    </row>
    <row r="258" spans="1:11" x14ac:dyDescent="0.25">
      <c r="A258" t="s">
        <v>32</v>
      </c>
      <c r="B258" s="591">
        <v>20</v>
      </c>
      <c r="C258" s="861" t="s">
        <v>917</v>
      </c>
      <c r="D258" s="860">
        <v>11</v>
      </c>
      <c r="E258" t="s">
        <v>547</v>
      </c>
      <c r="F258">
        <v>14</v>
      </c>
      <c r="G258" s="861" t="s">
        <v>917</v>
      </c>
      <c r="H258" s="860">
        <v>3</v>
      </c>
      <c r="I258" t="s">
        <v>805</v>
      </c>
      <c r="J258" t="s">
        <v>96</v>
      </c>
      <c r="K258" s="487">
        <v>43428</v>
      </c>
    </row>
    <row r="259" spans="1:11" x14ac:dyDescent="0.25">
      <c r="A259" t="s">
        <v>40</v>
      </c>
      <c r="B259" s="591">
        <v>57</v>
      </c>
      <c r="C259" s="861" t="s">
        <v>917</v>
      </c>
      <c r="D259" s="860">
        <v>14</v>
      </c>
      <c r="E259" t="s">
        <v>62</v>
      </c>
      <c r="F259">
        <v>24</v>
      </c>
      <c r="G259" s="861" t="s">
        <v>917</v>
      </c>
      <c r="H259" s="860">
        <v>14</v>
      </c>
      <c r="I259" t="s">
        <v>696</v>
      </c>
      <c r="J259" t="s">
        <v>284</v>
      </c>
      <c r="K259" s="487">
        <v>43428</v>
      </c>
    </row>
    <row r="260" spans="1:11" x14ac:dyDescent="0.25">
      <c r="A260" t="s">
        <v>35</v>
      </c>
      <c r="B260" s="591">
        <v>14</v>
      </c>
      <c r="C260" s="861" t="s">
        <v>917</v>
      </c>
      <c r="D260" s="860">
        <v>21</v>
      </c>
      <c r="E260" t="s">
        <v>31</v>
      </c>
      <c r="F260">
        <v>14</v>
      </c>
      <c r="G260" s="861" t="s">
        <v>917</v>
      </c>
      <c r="H260" s="860">
        <v>12</v>
      </c>
      <c r="I260" t="s">
        <v>857</v>
      </c>
      <c r="J260" t="s">
        <v>75</v>
      </c>
      <c r="K260" s="487">
        <v>43428</v>
      </c>
    </row>
  </sheetData>
  <mergeCells count="1">
    <mergeCell ref="F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X26"/>
  <sheetViews>
    <sheetView zoomScaleNormal="100" workbookViewId="0">
      <pane ySplit="2" topLeftCell="A3" activePane="bottomLeft" state="frozen"/>
      <selection pane="bottomLeft" activeCell="S13" sqref="S13:X13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5703125" bestFit="1" customWidth="1"/>
    <col min="5" max="18" width="3.7109375" customWidth="1"/>
    <col min="19" max="20" width="6.28515625" customWidth="1"/>
    <col min="21" max="21" width="20.28515625" bestFit="1" customWidth="1"/>
    <col min="22" max="22" width="20.140625" customWidth="1"/>
    <col min="23" max="23" width="21.7109375" customWidth="1"/>
    <col min="24" max="24" width="30.5703125" customWidth="1"/>
    <col min="25" max="40" width="3.7109375" customWidth="1"/>
  </cols>
  <sheetData>
    <row r="1" spans="1:40" ht="15" customHeight="1" thickBot="1" x14ac:dyDescent="0.3">
      <c r="A1" s="728" t="s">
        <v>156</v>
      </c>
      <c r="B1" s="729"/>
      <c r="C1" s="729"/>
      <c r="D1" s="394"/>
      <c r="E1" s="730" t="s">
        <v>24</v>
      </c>
      <c r="F1" s="731"/>
      <c r="G1" s="732"/>
      <c r="H1" s="730" t="s">
        <v>23</v>
      </c>
      <c r="I1" s="732"/>
      <c r="J1" s="725" t="s">
        <v>6</v>
      </c>
      <c r="K1" s="726"/>
      <c r="L1" s="726"/>
      <c r="M1" s="727"/>
      <c r="N1" s="725" t="s">
        <v>7</v>
      </c>
      <c r="O1" s="727"/>
      <c r="P1" s="725" t="s">
        <v>25</v>
      </c>
      <c r="Q1" s="726"/>
      <c r="R1" s="727"/>
      <c r="S1" s="395" t="s">
        <v>8</v>
      </c>
      <c r="T1" s="395" t="s">
        <v>9</v>
      </c>
      <c r="U1" s="396" t="s">
        <v>10</v>
      </c>
      <c r="V1" s="395" t="s">
        <v>11</v>
      </c>
      <c r="W1" s="397" t="s">
        <v>26</v>
      </c>
      <c r="X1" s="398" t="s">
        <v>27</v>
      </c>
      <c r="Y1" s="733" t="s">
        <v>20</v>
      </c>
      <c r="Z1" s="675"/>
      <c r="AA1" s="675"/>
      <c r="AB1" s="676"/>
      <c r="AC1" s="733" t="s">
        <v>64</v>
      </c>
      <c r="AD1" s="675"/>
      <c r="AE1" s="675"/>
      <c r="AF1" s="676"/>
      <c r="AG1" s="733" t="s">
        <v>65</v>
      </c>
      <c r="AH1" s="675"/>
      <c r="AI1" s="675"/>
      <c r="AJ1" s="676"/>
      <c r="AK1" s="733" t="s">
        <v>66</v>
      </c>
      <c r="AL1" s="675"/>
      <c r="AM1" s="675"/>
      <c r="AN1" s="676"/>
    </row>
    <row r="2" spans="1:40" ht="15" customHeight="1" thickBot="1" x14ac:dyDescent="0.3">
      <c r="A2" s="399" t="s">
        <v>19</v>
      </c>
      <c r="B2" s="400" t="s">
        <v>18</v>
      </c>
      <c r="C2" s="401" t="s">
        <v>17</v>
      </c>
      <c r="D2" s="401" t="s">
        <v>42</v>
      </c>
      <c r="E2" s="402" t="s">
        <v>16</v>
      </c>
      <c r="F2" s="402" t="s">
        <v>4</v>
      </c>
      <c r="G2" s="402" t="s">
        <v>5</v>
      </c>
      <c r="H2" s="403" t="s">
        <v>12</v>
      </c>
      <c r="I2" s="403" t="s">
        <v>3</v>
      </c>
      <c r="J2" s="403" t="s">
        <v>12</v>
      </c>
      <c r="K2" s="403" t="s">
        <v>13</v>
      </c>
      <c r="L2" s="403" t="s">
        <v>2</v>
      </c>
      <c r="M2" s="403" t="s">
        <v>14</v>
      </c>
      <c r="N2" s="403" t="s">
        <v>15</v>
      </c>
      <c r="O2" s="403" t="s">
        <v>16</v>
      </c>
      <c r="P2" s="403" t="s">
        <v>21</v>
      </c>
      <c r="Q2" s="403" t="s">
        <v>22</v>
      </c>
      <c r="R2" s="403" t="s">
        <v>12</v>
      </c>
      <c r="S2" s="404"/>
      <c r="T2" s="405"/>
      <c r="U2" s="406"/>
      <c r="V2" s="404"/>
      <c r="W2" s="407"/>
      <c r="X2" s="408"/>
      <c r="Y2" s="395" t="s">
        <v>0</v>
      </c>
      <c r="Z2" s="395" t="s">
        <v>1</v>
      </c>
      <c r="AA2" s="395" t="s">
        <v>2</v>
      </c>
      <c r="AB2" s="395" t="s">
        <v>3</v>
      </c>
      <c r="AC2" s="395" t="s">
        <v>0</v>
      </c>
      <c r="AD2" s="395" t="s">
        <v>1</v>
      </c>
      <c r="AE2" s="395" t="s">
        <v>2</v>
      </c>
      <c r="AF2" s="395" t="s">
        <v>3</v>
      </c>
      <c r="AG2" s="395" t="s">
        <v>0</v>
      </c>
      <c r="AH2" s="395" t="s">
        <v>1</v>
      </c>
      <c r="AI2" s="395" t="s">
        <v>2</v>
      </c>
      <c r="AJ2" s="395" t="s">
        <v>3</v>
      </c>
      <c r="AK2" s="395" t="s">
        <v>0</v>
      </c>
      <c r="AL2" s="395" t="s">
        <v>1</v>
      </c>
      <c r="AM2" s="395" t="s">
        <v>2</v>
      </c>
      <c r="AN2" s="395" t="s">
        <v>3</v>
      </c>
    </row>
    <row r="3" spans="1:40" ht="15" customHeight="1" thickBot="1" x14ac:dyDescent="0.3">
      <c r="A3" s="239">
        <v>43134</v>
      </c>
      <c r="B3" s="240" t="s">
        <v>47</v>
      </c>
      <c r="C3" s="240" t="s">
        <v>40</v>
      </c>
      <c r="D3" s="240" t="s">
        <v>173</v>
      </c>
      <c r="E3" s="241" t="s">
        <v>3</v>
      </c>
      <c r="F3" s="241">
        <v>13</v>
      </c>
      <c r="G3" s="241">
        <v>15</v>
      </c>
      <c r="H3" s="241">
        <v>0</v>
      </c>
      <c r="I3" s="241">
        <v>1</v>
      </c>
      <c r="J3" s="241">
        <v>1</v>
      </c>
      <c r="K3" s="241">
        <v>1</v>
      </c>
      <c r="L3" s="241">
        <v>0</v>
      </c>
      <c r="M3" s="241">
        <v>2</v>
      </c>
      <c r="N3" s="241">
        <v>0</v>
      </c>
      <c r="O3" s="241">
        <v>0</v>
      </c>
      <c r="P3" s="241">
        <v>0</v>
      </c>
      <c r="Q3" s="241">
        <v>0</v>
      </c>
      <c r="R3" s="241">
        <v>0</v>
      </c>
      <c r="S3" s="254">
        <v>74878</v>
      </c>
      <c r="T3" s="270" t="s">
        <v>222</v>
      </c>
      <c r="U3" s="256" t="s">
        <v>223</v>
      </c>
      <c r="V3" s="254" t="s">
        <v>224</v>
      </c>
      <c r="W3" s="242" t="s">
        <v>225</v>
      </c>
      <c r="X3" s="257" t="s">
        <v>226</v>
      </c>
      <c r="Y3" s="258">
        <v>1</v>
      </c>
      <c r="Z3" s="258">
        <v>0</v>
      </c>
      <c r="AA3" s="258">
        <v>0</v>
      </c>
      <c r="AB3" s="259">
        <v>1</v>
      </c>
      <c r="AC3" s="258">
        <v>1</v>
      </c>
      <c r="AD3" s="258">
        <v>0</v>
      </c>
      <c r="AE3" s="258">
        <v>0</v>
      </c>
      <c r="AF3" s="259">
        <v>1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230">
        <v>43142</v>
      </c>
      <c r="B4" s="221" t="s">
        <v>47</v>
      </c>
      <c r="C4" s="221" t="s">
        <v>36</v>
      </c>
      <c r="D4" s="221" t="s">
        <v>178</v>
      </c>
      <c r="E4" s="222" t="s">
        <v>3</v>
      </c>
      <c r="F4" s="222">
        <v>26</v>
      </c>
      <c r="G4" s="222">
        <v>32</v>
      </c>
      <c r="H4" s="222">
        <v>0</v>
      </c>
      <c r="I4" s="222">
        <v>1</v>
      </c>
      <c r="J4" s="222">
        <v>2</v>
      </c>
      <c r="K4" s="222">
        <v>2</v>
      </c>
      <c r="L4" s="222">
        <v>0</v>
      </c>
      <c r="M4" s="222">
        <v>4</v>
      </c>
      <c r="N4" s="222">
        <v>0</v>
      </c>
      <c r="O4" s="222">
        <v>0</v>
      </c>
      <c r="P4" s="222">
        <v>0</v>
      </c>
      <c r="Q4" s="222">
        <v>0</v>
      </c>
      <c r="R4" s="222">
        <v>2</v>
      </c>
      <c r="S4" s="223">
        <v>67144</v>
      </c>
      <c r="T4" s="539" t="s">
        <v>303</v>
      </c>
      <c r="U4" s="224" t="s">
        <v>302</v>
      </c>
      <c r="V4" s="223" t="s">
        <v>224</v>
      </c>
      <c r="W4" s="225" t="s">
        <v>223</v>
      </c>
      <c r="X4" s="226" t="s">
        <v>226</v>
      </c>
      <c r="Y4" s="227">
        <v>1</v>
      </c>
      <c r="Z4" s="227">
        <v>0</v>
      </c>
      <c r="AA4" s="227">
        <v>0</v>
      </c>
      <c r="AB4" s="228">
        <v>1</v>
      </c>
      <c r="AC4" s="227">
        <v>0</v>
      </c>
      <c r="AD4" s="227">
        <v>0</v>
      </c>
      <c r="AE4" s="227">
        <v>0</v>
      </c>
      <c r="AF4" s="228">
        <v>0</v>
      </c>
      <c r="AG4" s="227">
        <v>1</v>
      </c>
      <c r="AH4" s="227">
        <v>0</v>
      </c>
      <c r="AI4" s="227">
        <v>0</v>
      </c>
      <c r="AJ4" s="228">
        <v>1</v>
      </c>
      <c r="AK4" s="227">
        <v>0</v>
      </c>
      <c r="AL4" s="227">
        <v>0</v>
      </c>
      <c r="AM4" s="227">
        <v>0</v>
      </c>
      <c r="AN4" s="228">
        <v>0</v>
      </c>
    </row>
    <row r="5" spans="1:40" ht="15" customHeight="1" thickBot="1" x14ac:dyDescent="0.3">
      <c r="A5" s="239">
        <v>43154</v>
      </c>
      <c r="B5" s="240" t="s">
        <v>47</v>
      </c>
      <c r="C5" s="240" t="s">
        <v>33</v>
      </c>
      <c r="D5" s="240" t="s">
        <v>179</v>
      </c>
      <c r="E5" s="241" t="s">
        <v>1</v>
      </c>
      <c r="F5" s="241">
        <v>34</v>
      </c>
      <c r="G5" s="241">
        <v>17</v>
      </c>
      <c r="H5" s="241">
        <v>0</v>
      </c>
      <c r="I5" s="241">
        <v>0</v>
      </c>
      <c r="J5" s="241">
        <v>3</v>
      </c>
      <c r="K5" s="241">
        <v>2</v>
      </c>
      <c r="L5" s="241">
        <v>0</v>
      </c>
      <c r="M5" s="241">
        <v>5</v>
      </c>
      <c r="N5" s="241">
        <v>0</v>
      </c>
      <c r="O5" s="241">
        <v>0</v>
      </c>
      <c r="P5" s="241">
        <v>0</v>
      </c>
      <c r="Q5" s="241">
        <v>0</v>
      </c>
      <c r="R5" s="241">
        <v>2</v>
      </c>
      <c r="S5" s="254">
        <v>55000</v>
      </c>
      <c r="T5" s="409" t="s">
        <v>332</v>
      </c>
      <c r="U5" s="256" t="s">
        <v>225</v>
      </c>
      <c r="V5" s="254" t="s">
        <v>214</v>
      </c>
      <c r="W5" s="242" t="s">
        <v>302</v>
      </c>
      <c r="X5" s="257" t="s">
        <v>230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9">
        <v>43169</v>
      </c>
      <c r="B6" s="240" t="s">
        <v>47</v>
      </c>
      <c r="C6" s="240" t="s">
        <v>30</v>
      </c>
      <c r="D6" s="240" t="s">
        <v>173</v>
      </c>
      <c r="E6" s="241" t="s">
        <v>1</v>
      </c>
      <c r="F6" s="241">
        <v>22</v>
      </c>
      <c r="G6" s="241">
        <v>16</v>
      </c>
      <c r="H6" s="241">
        <v>0</v>
      </c>
      <c r="I6" s="241">
        <v>0</v>
      </c>
      <c r="J6" s="241">
        <v>1</v>
      </c>
      <c r="K6" s="241">
        <v>0</v>
      </c>
      <c r="L6" s="241">
        <v>0</v>
      </c>
      <c r="M6" s="241">
        <v>5</v>
      </c>
      <c r="N6" s="241">
        <v>0</v>
      </c>
      <c r="O6" s="241">
        <v>0</v>
      </c>
      <c r="P6" s="241">
        <v>0</v>
      </c>
      <c r="Q6" s="241">
        <v>1</v>
      </c>
      <c r="R6" s="241">
        <v>1</v>
      </c>
      <c r="S6" s="254">
        <v>78060</v>
      </c>
      <c r="T6" s="255" t="s">
        <v>395</v>
      </c>
      <c r="U6" s="256" t="s">
        <v>396</v>
      </c>
      <c r="V6" s="254" t="s">
        <v>397</v>
      </c>
      <c r="W6" s="242" t="s">
        <v>398</v>
      </c>
      <c r="X6" s="257" t="s">
        <v>399</v>
      </c>
      <c r="Y6" s="258">
        <v>1</v>
      </c>
      <c r="Z6" s="258">
        <v>1</v>
      </c>
      <c r="AA6" s="258">
        <v>0</v>
      </c>
      <c r="AB6" s="259">
        <v>0</v>
      </c>
      <c r="AC6" s="258">
        <v>1</v>
      </c>
      <c r="AD6" s="258">
        <v>1</v>
      </c>
      <c r="AE6" s="258">
        <v>0</v>
      </c>
      <c r="AF6" s="259">
        <v>0</v>
      </c>
      <c r="AG6" s="258">
        <v>0</v>
      </c>
      <c r="AH6" s="258">
        <v>0</v>
      </c>
      <c r="AI6" s="258">
        <v>0</v>
      </c>
      <c r="AJ6" s="259">
        <v>0</v>
      </c>
      <c r="AK6" s="258">
        <v>0</v>
      </c>
      <c r="AL6" s="258">
        <v>0</v>
      </c>
      <c r="AM6" s="258">
        <v>0</v>
      </c>
      <c r="AN6" s="259">
        <v>0</v>
      </c>
    </row>
    <row r="7" spans="1:40" ht="15" customHeight="1" thickBot="1" x14ac:dyDescent="0.3">
      <c r="A7" s="230">
        <v>43176</v>
      </c>
      <c r="B7" s="221" t="s">
        <v>47</v>
      </c>
      <c r="C7" s="221" t="s">
        <v>32</v>
      </c>
      <c r="D7" s="221" t="s">
        <v>172</v>
      </c>
      <c r="E7" s="222" t="s">
        <v>3</v>
      </c>
      <c r="F7" s="222">
        <v>13</v>
      </c>
      <c r="G7" s="222">
        <v>14</v>
      </c>
      <c r="H7" s="222">
        <v>0</v>
      </c>
      <c r="I7" s="222">
        <v>1</v>
      </c>
      <c r="J7" s="222">
        <v>1</v>
      </c>
      <c r="K7" s="222">
        <v>1</v>
      </c>
      <c r="L7" s="222">
        <v>1</v>
      </c>
      <c r="M7" s="222">
        <v>1</v>
      </c>
      <c r="N7" s="222">
        <v>0</v>
      </c>
      <c r="O7" s="222">
        <v>0</v>
      </c>
      <c r="P7" s="222">
        <v>0</v>
      </c>
      <c r="Q7" s="222">
        <v>0</v>
      </c>
      <c r="R7" s="222">
        <v>1</v>
      </c>
      <c r="S7" s="223">
        <v>74169</v>
      </c>
      <c r="T7" s="271" t="s">
        <v>421</v>
      </c>
      <c r="U7" s="224" t="s">
        <v>392</v>
      </c>
      <c r="V7" s="223" t="s">
        <v>391</v>
      </c>
      <c r="W7" s="225" t="s">
        <v>225</v>
      </c>
      <c r="X7" s="226" t="s">
        <v>230</v>
      </c>
      <c r="Y7" s="227">
        <v>1</v>
      </c>
      <c r="Z7" s="227">
        <v>0</v>
      </c>
      <c r="AA7" s="227">
        <v>0</v>
      </c>
      <c r="AB7" s="228">
        <v>1</v>
      </c>
      <c r="AC7" s="227">
        <v>0</v>
      </c>
      <c r="AD7" s="227">
        <v>0</v>
      </c>
      <c r="AE7" s="227">
        <v>0</v>
      </c>
      <c r="AF7" s="228">
        <v>0</v>
      </c>
      <c r="AG7" s="227">
        <v>1</v>
      </c>
      <c r="AH7" s="227">
        <v>0</v>
      </c>
      <c r="AI7" s="227">
        <v>0</v>
      </c>
      <c r="AJ7" s="228">
        <v>1</v>
      </c>
      <c r="AK7" s="227">
        <v>0</v>
      </c>
      <c r="AL7" s="227">
        <v>0</v>
      </c>
      <c r="AM7" s="227">
        <v>0</v>
      </c>
      <c r="AN7" s="228">
        <v>0</v>
      </c>
    </row>
    <row r="8" spans="1:40" ht="15" customHeight="1" thickBot="1" x14ac:dyDescent="0.3">
      <c r="A8" s="230">
        <v>43260</v>
      </c>
      <c r="B8" s="253" t="s">
        <v>46</v>
      </c>
      <c r="C8" s="221" t="s">
        <v>187</v>
      </c>
      <c r="D8" s="221" t="s">
        <v>186</v>
      </c>
      <c r="E8" s="222" t="s">
        <v>3</v>
      </c>
      <c r="F8" s="222">
        <v>11</v>
      </c>
      <c r="G8" s="222">
        <v>52</v>
      </c>
      <c r="H8" s="222" t="s">
        <v>118</v>
      </c>
      <c r="I8" s="222" t="s">
        <v>118</v>
      </c>
      <c r="J8" s="222">
        <v>1</v>
      </c>
      <c r="K8" s="222">
        <v>0</v>
      </c>
      <c r="L8" s="222">
        <v>0</v>
      </c>
      <c r="M8" s="222">
        <v>2</v>
      </c>
      <c r="N8" s="222">
        <v>1</v>
      </c>
      <c r="O8" s="222">
        <v>0</v>
      </c>
      <c r="P8" s="222" t="s">
        <v>118</v>
      </c>
      <c r="Q8" s="222" t="s">
        <v>118</v>
      </c>
      <c r="R8" s="222">
        <v>8</v>
      </c>
      <c r="S8" s="223">
        <v>45850</v>
      </c>
      <c r="T8" s="539" t="s">
        <v>576</v>
      </c>
      <c r="U8" s="224" t="s">
        <v>230</v>
      </c>
      <c r="V8" s="223" t="s">
        <v>391</v>
      </c>
      <c r="W8" s="225" t="s">
        <v>398</v>
      </c>
      <c r="X8" s="226" t="s">
        <v>302</v>
      </c>
      <c r="Y8" s="227">
        <v>1</v>
      </c>
      <c r="Z8" s="227">
        <v>0</v>
      </c>
      <c r="AA8" s="227">
        <v>0</v>
      </c>
      <c r="AB8" s="228">
        <v>1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0</v>
      </c>
      <c r="AI8" s="227">
        <v>0</v>
      </c>
      <c r="AJ8" s="228">
        <v>1</v>
      </c>
      <c r="AK8" s="227">
        <v>0</v>
      </c>
      <c r="AL8" s="227">
        <v>0</v>
      </c>
      <c r="AM8" s="227">
        <v>0</v>
      </c>
      <c r="AN8" s="228">
        <v>0</v>
      </c>
    </row>
    <row r="9" spans="1:40" ht="15" customHeight="1" thickBot="1" x14ac:dyDescent="0.3">
      <c r="A9" s="230">
        <v>43267</v>
      </c>
      <c r="B9" s="221" t="s">
        <v>46</v>
      </c>
      <c r="C9" s="221" t="s">
        <v>187</v>
      </c>
      <c r="D9" s="221" t="s">
        <v>193</v>
      </c>
      <c r="E9" s="222" t="s">
        <v>3</v>
      </c>
      <c r="F9" s="222">
        <v>13</v>
      </c>
      <c r="G9" s="222">
        <v>26</v>
      </c>
      <c r="H9" s="222" t="s">
        <v>118</v>
      </c>
      <c r="I9" s="222" t="s">
        <v>118</v>
      </c>
      <c r="J9" s="222">
        <v>1</v>
      </c>
      <c r="K9" s="222">
        <v>1</v>
      </c>
      <c r="L9" s="222">
        <v>0</v>
      </c>
      <c r="M9" s="222">
        <v>2</v>
      </c>
      <c r="N9" s="222">
        <v>0</v>
      </c>
      <c r="O9" s="222">
        <v>1</v>
      </c>
      <c r="P9" s="222" t="s">
        <v>118</v>
      </c>
      <c r="Q9" s="222" t="s">
        <v>118</v>
      </c>
      <c r="R9" s="222">
        <v>4</v>
      </c>
      <c r="S9" s="223">
        <v>34422</v>
      </c>
      <c r="T9" s="271" t="s">
        <v>620</v>
      </c>
      <c r="U9" s="224" t="s">
        <v>398</v>
      </c>
      <c r="V9" s="223" t="s">
        <v>391</v>
      </c>
      <c r="W9" s="225" t="s">
        <v>302</v>
      </c>
      <c r="X9" s="226" t="s">
        <v>230</v>
      </c>
      <c r="Y9" s="227">
        <v>1</v>
      </c>
      <c r="Z9" s="227">
        <v>0</v>
      </c>
      <c r="AA9" s="227">
        <v>0</v>
      </c>
      <c r="AB9" s="228">
        <v>1</v>
      </c>
      <c r="AC9" s="227">
        <v>0</v>
      </c>
      <c r="AD9" s="227">
        <v>0</v>
      </c>
      <c r="AE9" s="227">
        <v>0</v>
      </c>
      <c r="AF9" s="228">
        <v>0</v>
      </c>
      <c r="AG9" s="227">
        <v>1</v>
      </c>
      <c r="AH9" s="227">
        <v>0</v>
      </c>
      <c r="AI9" s="227">
        <v>0</v>
      </c>
      <c r="AJ9" s="228">
        <v>1</v>
      </c>
      <c r="AK9" s="227">
        <v>0</v>
      </c>
      <c r="AL9" s="227">
        <v>0</v>
      </c>
      <c r="AM9" s="227">
        <v>0</v>
      </c>
      <c r="AN9" s="228">
        <v>0</v>
      </c>
    </row>
    <row r="10" spans="1:40" ht="15" customHeight="1" thickBot="1" x14ac:dyDescent="0.3">
      <c r="A10" s="230">
        <v>42909</v>
      </c>
      <c r="B10" s="221" t="s">
        <v>46</v>
      </c>
      <c r="C10" s="221" t="s">
        <v>187</v>
      </c>
      <c r="D10" s="221" t="s">
        <v>200</v>
      </c>
      <c r="E10" s="222" t="s">
        <v>3</v>
      </c>
      <c r="F10" s="222">
        <v>14</v>
      </c>
      <c r="G10" s="222">
        <v>49</v>
      </c>
      <c r="H10" s="222" t="s">
        <v>118</v>
      </c>
      <c r="I10" s="222" t="s">
        <v>118</v>
      </c>
      <c r="J10" s="222">
        <v>2</v>
      </c>
      <c r="K10" s="222">
        <v>2</v>
      </c>
      <c r="L10" s="222">
        <v>0</v>
      </c>
      <c r="M10" s="222">
        <v>0</v>
      </c>
      <c r="N10" s="222">
        <v>0</v>
      </c>
      <c r="O10" s="222">
        <v>0</v>
      </c>
      <c r="P10" s="222" t="s">
        <v>118</v>
      </c>
      <c r="Q10" s="222" t="s">
        <v>118</v>
      </c>
      <c r="R10" s="222">
        <v>7</v>
      </c>
      <c r="S10" s="223">
        <v>30000</v>
      </c>
      <c r="T10" s="271" t="s">
        <v>663</v>
      </c>
      <c r="U10" s="224" t="s">
        <v>302</v>
      </c>
      <c r="V10" s="223" t="s">
        <v>391</v>
      </c>
      <c r="W10" s="223" t="s">
        <v>398</v>
      </c>
      <c r="X10" s="244" t="s">
        <v>563</v>
      </c>
      <c r="Y10" s="227">
        <v>1</v>
      </c>
      <c r="Z10" s="227">
        <v>0</v>
      </c>
      <c r="AA10" s="227">
        <v>0</v>
      </c>
      <c r="AB10" s="228">
        <v>1</v>
      </c>
      <c r="AC10" s="227">
        <v>0</v>
      </c>
      <c r="AD10" s="227">
        <v>0</v>
      </c>
      <c r="AE10" s="227">
        <v>0</v>
      </c>
      <c r="AF10" s="228">
        <v>0</v>
      </c>
      <c r="AG10" s="227">
        <v>1</v>
      </c>
      <c r="AH10" s="227">
        <v>0</v>
      </c>
      <c r="AI10" s="227">
        <v>0</v>
      </c>
      <c r="AJ10" s="228">
        <v>1</v>
      </c>
      <c r="AK10" s="227">
        <v>0</v>
      </c>
      <c r="AL10" s="227">
        <v>0</v>
      </c>
      <c r="AM10" s="227">
        <v>0</v>
      </c>
      <c r="AN10" s="228">
        <v>0</v>
      </c>
    </row>
    <row r="11" spans="1:40" ht="15" customHeight="1" thickBot="1" x14ac:dyDescent="0.3">
      <c r="A11" s="239">
        <v>43414</v>
      </c>
      <c r="B11" s="240" t="s">
        <v>46</v>
      </c>
      <c r="C11" s="240" t="s">
        <v>189</v>
      </c>
      <c r="D11" s="240" t="s">
        <v>173</v>
      </c>
      <c r="E11" s="241" t="s">
        <v>3</v>
      </c>
      <c r="F11" s="241">
        <v>26</v>
      </c>
      <c r="G11" s="241">
        <v>29</v>
      </c>
      <c r="H11" s="241" t="s">
        <v>118</v>
      </c>
      <c r="I11" s="241" t="s">
        <v>118</v>
      </c>
      <c r="J11" s="241">
        <v>2</v>
      </c>
      <c r="K11" s="241">
        <v>2</v>
      </c>
      <c r="L11" s="241">
        <v>1</v>
      </c>
      <c r="M11" s="241">
        <v>3</v>
      </c>
      <c r="N11" s="241">
        <v>0</v>
      </c>
      <c r="O11" s="241">
        <v>0</v>
      </c>
      <c r="P11" s="241" t="s">
        <v>118</v>
      </c>
      <c r="Q11" s="241" t="s">
        <v>118</v>
      </c>
      <c r="R11" s="241">
        <v>2</v>
      </c>
      <c r="S11" s="254"/>
      <c r="T11" s="537" t="s">
        <v>847</v>
      </c>
      <c r="U11" s="256" t="s">
        <v>223</v>
      </c>
      <c r="V11" s="254" t="s">
        <v>224</v>
      </c>
      <c r="W11" s="254" t="s">
        <v>216</v>
      </c>
      <c r="X11" s="257" t="s">
        <v>848</v>
      </c>
      <c r="Y11" s="258">
        <v>1</v>
      </c>
      <c r="Z11" s="258">
        <v>0</v>
      </c>
      <c r="AA11" s="258">
        <v>0</v>
      </c>
      <c r="AB11" s="259">
        <v>1</v>
      </c>
      <c r="AC11" s="258">
        <v>1</v>
      </c>
      <c r="AD11" s="258">
        <v>0</v>
      </c>
      <c r="AE11" s="258">
        <v>0</v>
      </c>
      <c r="AF11" s="259">
        <v>1</v>
      </c>
      <c r="AG11" s="258">
        <v>0</v>
      </c>
      <c r="AH11" s="258">
        <v>0</v>
      </c>
      <c r="AI11" s="258">
        <v>0</v>
      </c>
      <c r="AJ11" s="259">
        <v>0</v>
      </c>
      <c r="AK11" s="258">
        <v>0</v>
      </c>
      <c r="AL11" s="258">
        <v>0</v>
      </c>
      <c r="AM11" s="258">
        <v>0</v>
      </c>
      <c r="AN11" s="259">
        <v>0</v>
      </c>
    </row>
    <row r="12" spans="1:40" ht="15" customHeight="1" thickBot="1" x14ac:dyDescent="0.3">
      <c r="A12" s="239">
        <v>43421</v>
      </c>
      <c r="B12" s="240" t="s">
        <v>46</v>
      </c>
      <c r="C12" s="240" t="s">
        <v>38</v>
      </c>
      <c r="D12" s="240" t="s">
        <v>809</v>
      </c>
      <c r="E12" s="241" t="s">
        <v>1</v>
      </c>
      <c r="F12" s="241">
        <v>28</v>
      </c>
      <c r="G12" s="241">
        <v>13</v>
      </c>
      <c r="H12" s="241" t="s">
        <v>118</v>
      </c>
      <c r="I12" s="241" t="s">
        <v>118</v>
      </c>
      <c r="J12" s="241">
        <v>3</v>
      </c>
      <c r="K12" s="241">
        <v>2</v>
      </c>
      <c r="L12" s="241">
        <v>0</v>
      </c>
      <c r="M12" s="241">
        <v>3</v>
      </c>
      <c r="N12" s="241">
        <v>0</v>
      </c>
      <c r="O12" s="241">
        <v>0</v>
      </c>
      <c r="P12" s="241" t="s">
        <v>118</v>
      </c>
      <c r="Q12" s="241" t="s">
        <v>118</v>
      </c>
      <c r="R12" s="241">
        <v>1</v>
      </c>
      <c r="S12" s="254">
        <v>40000</v>
      </c>
      <c r="T12" s="409" t="s">
        <v>881</v>
      </c>
      <c r="U12" s="256" t="s">
        <v>336</v>
      </c>
      <c r="V12" s="254" t="s">
        <v>214</v>
      </c>
      <c r="W12" s="242" t="s">
        <v>216</v>
      </c>
      <c r="X12" s="257" t="s">
        <v>350</v>
      </c>
      <c r="Y12" s="258">
        <v>1</v>
      </c>
      <c r="Z12" s="258">
        <v>1</v>
      </c>
      <c r="AA12" s="258">
        <v>0</v>
      </c>
      <c r="AB12" s="259">
        <v>0</v>
      </c>
      <c r="AC12" s="258">
        <v>1</v>
      </c>
      <c r="AD12" s="258">
        <v>1</v>
      </c>
      <c r="AE12" s="258">
        <v>0</v>
      </c>
      <c r="AF12" s="259">
        <v>0</v>
      </c>
      <c r="AG12" s="258">
        <v>0</v>
      </c>
      <c r="AH12" s="258">
        <v>0</v>
      </c>
      <c r="AI12" s="258">
        <v>0</v>
      </c>
      <c r="AJ12" s="259">
        <v>0</v>
      </c>
      <c r="AK12" s="258">
        <v>0</v>
      </c>
      <c r="AL12" s="258">
        <v>0</v>
      </c>
      <c r="AM12" s="258">
        <v>0</v>
      </c>
      <c r="AN12" s="259">
        <v>0</v>
      </c>
    </row>
    <row r="13" spans="1:40" ht="15" customHeight="1" thickBot="1" x14ac:dyDescent="0.3">
      <c r="A13" s="239">
        <v>43428</v>
      </c>
      <c r="B13" s="240" t="s">
        <v>46</v>
      </c>
      <c r="C13" s="240" t="s">
        <v>31</v>
      </c>
      <c r="D13" s="240" t="s">
        <v>173</v>
      </c>
      <c r="E13" s="241" t="s">
        <v>3</v>
      </c>
      <c r="F13" s="241">
        <v>14</v>
      </c>
      <c r="G13" s="241">
        <v>21</v>
      </c>
      <c r="H13" s="241" t="s">
        <v>118</v>
      </c>
      <c r="I13" s="241" t="s">
        <v>118</v>
      </c>
      <c r="J13" s="241">
        <v>2</v>
      </c>
      <c r="K13" s="241">
        <v>2</v>
      </c>
      <c r="L13" s="241">
        <v>0</v>
      </c>
      <c r="M13" s="241">
        <v>0</v>
      </c>
      <c r="N13" s="241">
        <v>0</v>
      </c>
      <c r="O13" s="241">
        <v>0</v>
      </c>
      <c r="P13" s="241" t="s">
        <v>118</v>
      </c>
      <c r="Q13" s="241" t="s">
        <v>118</v>
      </c>
      <c r="R13" s="241">
        <v>2</v>
      </c>
      <c r="S13" s="242">
        <v>42200</v>
      </c>
      <c r="T13" s="484" t="s">
        <v>911</v>
      </c>
      <c r="U13" s="242" t="s">
        <v>216</v>
      </c>
      <c r="V13" s="242" t="s">
        <v>224</v>
      </c>
      <c r="W13" s="242" t="s">
        <v>848</v>
      </c>
      <c r="X13" s="242" t="s">
        <v>590</v>
      </c>
      <c r="Y13" s="258">
        <v>1</v>
      </c>
      <c r="Z13" s="258">
        <v>0</v>
      </c>
      <c r="AA13" s="258">
        <v>0</v>
      </c>
      <c r="AB13" s="259">
        <v>1</v>
      </c>
      <c r="AC13" s="258">
        <v>1</v>
      </c>
      <c r="AD13" s="258">
        <v>0</v>
      </c>
      <c r="AE13" s="258">
        <v>0</v>
      </c>
      <c r="AF13" s="259">
        <v>1</v>
      </c>
      <c r="AG13" s="258">
        <v>0</v>
      </c>
      <c r="AH13" s="258">
        <v>0</v>
      </c>
      <c r="AI13" s="258">
        <v>0</v>
      </c>
      <c r="AJ13" s="259">
        <v>0</v>
      </c>
      <c r="AK13" s="258">
        <v>0</v>
      </c>
      <c r="AL13" s="258">
        <v>0</v>
      </c>
      <c r="AM13" s="258">
        <v>0</v>
      </c>
      <c r="AN13" s="259">
        <v>0</v>
      </c>
    </row>
    <row r="14" spans="1:40" ht="15.75" thickBot="1" x14ac:dyDescent="0.3">
      <c r="A14" s="509"/>
      <c r="B14" s="510"/>
      <c r="C14" s="679" t="s">
        <v>144</v>
      </c>
      <c r="D14" s="680"/>
      <c r="E14" s="681"/>
      <c r="F14" s="504">
        <f>SUM(F3:F7)</f>
        <v>108</v>
      </c>
      <c r="G14" s="504">
        <f t="shared" ref="G14:R14" si="0">SUM(G3:G7)</f>
        <v>94</v>
      </c>
      <c r="H14" s="504">
        <f t="shared" si="0"/>
        <v>0</v>
      </c>
      <c r="I14" s="504">
        <f t="shared" si="0"/>
        <v>3</v>
      </c>
      <c r="J14" s="504">
        <f t="shared" si="0"/>
        <v>8</v>
      </c>
      <c r="K14" s="504">
        <f t="shared" si="0"/>
        <v>6</v>
      </c>
      <c r="L14" s="504">
        <f t="shared" si="0"/>
        <v>1</v>
      </c>
      <c r="M14" s="504">
        <f t="shared" si="0"/>
        <v>17</v>
      </c>
      <c r="N14" s="504">
        <f t="shared" si="0"/>
        <v>0</v>
      </c>
      <c r="O14" s="504">
        <f t="shared" si="0"/>
        <v>0</v>
      </c>
      <c r="P14" s="504">
        <f t="shared" si="0"/>
        <v>0</v>
      </c>
      <c r="Q14" s="504">
        <f t="shared" si="0"/>
        <v>1</v>
      </c>
      <c r="R14" s="504">
        <f t="shared" si="0"/>
        <v>6</v>
      </c>
      <c r="S14" s="9"/>
      <c r="T14" s="9"/>
      <c r="U14" s="9"/>
      <c r="V14" s="9"/>
      <c r="W14" s="505"/>
      <c r="X14" s="531" t="s">
        <v>144</v>
      </c>
      <c r="Y14" s="504">
        <f t="shared" ref="Y14:AN14" si="1">SUM(Y3:Y7)</f>
        <v>5</v>
      </c>
      <c r="Z14" s="504">
        <f t="shared" si="1"/>
        <v>2</v>
      </c>
      <c r="AA14" s="504">
        <f t="shared" si="1"/>
        <v>0</v>
      </c>
      <c r="AB14" s="504">
        <f t="shared" si="1"/>
        <v>3</v>
      </c>
      <c r="AC14" s="506">
        <f t="shared" si="1"/>
        <v>3</v>
      </c>
      <c r="AD14" s="506">
        <f t="shared" si="1"/>
        <v>2</v>
      </c>
      <c r="AE14" s="506">
        <f t="shared" si="1"/>
        <v>0</v>
      </c>
      <c r="AF14" s="506">
        <f t="shared" si="1"/>
        <v>1</v>
      </c>
      <c r="AG14" s="507">
        <f t="shared" si="1"/>
        <v>2</v>
      </c>
      <c r="AH14" s="507">
        <f t="shared" si="1"/>
        <v>0</v>
      </c>
      <c r="AI14" s="507">
        <f t="shared" si="1"/>
        <v>0</v>
      </c>
      <c r="AJ14" s="507">
        <f t="shared" si="1"/>
        <v>2</v>
      </c>
      <c r="AK14" s="508">
        <f t="shared" si="1"/>
        <v>0</v>
      </c>
      <c r="AL14" s="508">
        <f t="shared" si="1"/>
        <v>0</v>
      </c>
      <c r="AM14" s="508">
        <f t="shared" si="1"/>
        <v>0</v>
      </c>
      <c r="AN14" s="508">
        <f t="shared" si="1"/>
        <v>0</v>
      </c>
    </row>
    <row r="15" spans="1:40" ht="15.75" thickBot="1" x14ac:dyDescent="0.3">
      <c r="A15" s="509"/>
      <c r="B15" s="510"/>
      <c r="C15" s="696" t="s">
        <v>141</v>
      </c>
      <c r="D15" s="697"/>
      <c r="E15" s="698"/>
      <c r="F15" s="511">
        <f>SUM(F8:F10)</f>
        <v>38</v>
      </c>
      <c r="G15" s="511">
        <f>SUM(G8:G10)</f>
        <v>127</v>
      </c>
      <c r="H15" s="511" t="s">
        <v>118</v>
      </c>
      <c r="I15" s="511" t="s">
        <v>118</v>
      </c>
      <c r="J15" s="511">
        <f t="shared" ref="J15:O15" si="2">SUM(J8:J10)</f>
        <v>4</v>
      </c>
      <c r="K15" s="511">
        <f t="shared" si="2"/>
        <v>3</v>
      </c>
      <c r="L15" s="511">
        <f t="shared" si="2"/>
        <v>0</v>
      </c>
      <c r="M15" s="511">
        <f t="shared" si="2"/>
        <v>4</v>
      </c>
      <c r="N15" s="511">
        <f t="shared" si="2"/>
        <v>1</v>
      </c>
      <c r="O15" s="511">
        <f t="shared" si="2"/>
        <v>1</v>
      </c>
      <c r="P15" s="511" t="s">
        <v>118</v>
      </c>
      <c r="Q15" s="511" t="s">
        <v>118</v>
      </c>
      <c r="R15" s="511">
        <f>SUM(R8:R10)</f>
        <v>19</v>
      </c>
      <c r="S15" s="512"/>
      <c r="T15" s="512"/>
      <c r="U15" s="512"/>
      <c r="V15" s="512"/>
      <c r="W15" s="513"/>
      <c r="X15" s="532" t="s">
        <v>141</v>
      </c>
      <c r="Y15" s="511">
        <f t="shared" ref="Y15:AN15" si="3">SUM(Y8:Y10)</f>
        <v>3</v>
      </c>
      <c r="Z15" s="511">
        <f t="shared" si="3"/>
        <v>0</v>
      </c>
      <c r="AA15" s="511">
        <f t="shared" si="3"/>
        <v>0</v>
      </c>
      <c r="AB15" s="511">
        <f t="shared" si="3"/>
        <v>3</v>
      </c>
      <c r="AC15" s="514">
        <f t="shared" si="3"/>
        <v>0</v>
      </c>
      <c r="AD15" s="514">
        <f t="shared" si="3"/>
        <v>0</v>
      </c>
      <c r="AE15" s="514">
        <f t="shared" si="3"/>
        <v>0</v>
      </c>
      <c r="AF15" s="514">
        <f t="shared" si="3"/>
        <v>0</v>
      </c>
      <c r="AG15" s="515">
        <f t="shared" si="3"/>
        <v>3</v>
      </c>
      <c r="AH15" s="515">
        <f t="shared" si="3"/>
        <v>0</v>
      </c>
      <c r="AI15" s="515">
        <f t="shared" si="3"/>
        <v>0</v>
      </c>
      <c r="AJ15" s="515">
        <f t="shared" si="3"/>
        <v>3</v>
      </c>
      <c r="AK15" s="516">
        <f t="shared" si="3"/>
        <v>0</v>
      </c>
      <c r="AL15" s="516">
        <f t="shared" si="3"/>
        <v>0</v>
      </c>
      <c r="AM15" s="516">
        <f t="shared" si="3"/>
        <v>0</v>
      </c>
      <c r="AN15" s="516">
        <f t="shared" si="3"/>
        <v>0</v>
      </c>
    </row>
    <row r="16" spans="1:40" ht="15.75" thickBot="1" x14ac:dyDescent="0.3">
      <c r="A16" s="509"/>
      <c r="B16" s="510"/>
      <c r="C16" s="663" t="s">
        <v>140</v>
      </c>
      <c r="D16" s="664"/>
      <c r="E16" s="665"/>
      <c r="F16" s="517">
        <f>SUM(F11:F13)</f>
        <v>68</v>
      </c>
      <c r="G16" s="517">
        <f>SUM(G11:G13)</f>
        <v>63</v>
      </c>
      <c r="H16" s="517" t="s">
        <v>118</v>
      </c>
      <c r="I16" s="517" t="s">
        <v>118</v>
      </c>
      <c r="J16" s="517">
        <f t="shared" ref="J16:O16" si="4">SUM(J11:J13)</f>
        <v>7</v>
      </c>
      <c r="K16" s="517">
        <f t="shared" si="4"/>
        <v>6</v>
      </c>
      <c r="L16" s="517">
        <f t="shared" si="4"/>
        <v>1</v>
      </c>
      <c r="M16" s="517">
        <f t="shared" si="4"/>
        <v>6</v>
      </c>
      <c r="N16" s="517">
        <f t="shared" si="4"/>
        <v>0</v>
      </c>
      <c r="O16" s="517">
        <f t="shared" si="4"/>
        <v>0</v>
      </c>
      <c r="P16" s="517" t="s">
        <v>118</v>
      </c>
      <c r="Q16" s="517" t="s">
        <v>118</v>
      </c>
      <c r="R16" s="517">
        <f>SUM(R11:R13)</f>
        <v>5</v>
      </c>
      <c r="S16" s="518"/>
      <c r="T16" s="518"/>
      <c r="U16" s="518"/>
      <c r="V16" s="518"/>
      <c r="W16" s="519"/>
      <c r="X16" s="533" t="s">
        <v>140</v>
      </c>
      <c r="Y16" s="517">
        <f t="shared" ref="Y16:AN16" si="5">SUM(Y11:Y13)</f>
        <v>3</v>
      </c>
      <c r="Z16" s="517">
        <f t="shared" si="5"/>
        <v>1</v>
      </c>
      <c r="AA16" s="517">
        <f t="shared" si="5"/>
        <v>0</v>
      </c>
      <c r="AB16" s="517">
        <f t="shared" si="5"/>
        <v>2</v>
      </c>
      <c r="AC16" s="521">
        <f t="shared" si="5"/>
        <v>3</v>
      </c>
      <c r="AD16" s="521">
        <f t="shared" si="5"/>
        <v>1</v>
      </c>
      <c r="AE16" s="521">
        <f t="shared" si="5"/>
        <v>0</v>
      </c>
      <c r="AF16" s="521">
        <f t="shared" si="5"/>
        <v>2</v>
      </c>
      <c r="AG16" s="522">
        <f t="shared" si="5"/>
        <v>0</v>
      </c>
      <c r="AH16" s="522">
        <f t="shared" si="5"/>
        <v>0</v>
      </c>
      <c r="AI16" s="522">
        <f t="shared" si="5"/>
        <v>0</v>
      </c>
      <c r="AJ16" s="522">
        <f t="shared" si="5"/>
        <v>0</v>
      </c>
      <c r="AK16" s="523">
        <f t="shared" si="5"/>
        <v>0</v>
      </c>
      <c r="AL16" s="523">
        <f t="shared" si="5"/>
        <v>0</v>
      </c>
      <c r="AM16" s="523">
        <f t="shared" si="5"/>
        <v>0</v>
      </c>
      <c r="AN16" s="523">
        <f t="shared" si="5"/>
        <v>0</v>
      </c>
    </row>
    <row r="17" spans="1:76" ht="15.75" thickBot="1" x14ac:dyDescent="0.3">
      <c r="A17" s="509"/>
      <c r="B17" s="510"/>
      <c r="C17" s="660" t="s">
        <v>138</v>
      </c>
      <c r="D17" s="661"/>
      <c r="E17" s="662"/>
      <c r="F17" s="524">
        <f>SUM(F3:F13)</f>
        <v>214</v>
      </c>
      <c r="G17" s="524">
        <f t="shared" ref="G17:R17" si="6">SUM(G3:G13)</f>
        <v>284</v>
      </c>
      <c r="H17" s="524">
        <f t="shared" si="6"/>
        <v>0</v>
      </c>
      <c r="I17" s="524">
        <f t="shared" si="6"/>
        <v>3</v>
      </c>
      <c r="J17" s="524">
        <f t="shared" si="6"/>
        <v>19</v>
      </c>
      <c r="K17" s="524">
        <f t="shared" si="6"/>
        <v>15</v>
      </c>
      <c r="L17" s="524">
        <f t="shared" si="6"/>
        <v>2</v>
      </c>
      <c r="M17" s="524">
        <f t="shared" si="6"/>
        <v>27</v>
      </c>
      <c r="N17" s="524">
        <f t="shared" si="6"/>
        <v>1</v>
      </c>
      <c r="O17" s="524">
        <f t="shared" si="6"/>
        <v>1</v>
      </c>
      <c r="P17" s="524">
        <f t="shared" si="6"/>
        <v>0</v>
      </c>
      <c r="Q17" s="524">
        <f t="shared" si="6"/>
        <v>1</v>
      </c>
      <c r="R17" s="524">
        <f t="shared" si="6"/>
        <v>30</v>
      </c>
      <c r="S17" s="525"/>
      <c r="T17" s="525"/>
      <c r="U17" s="525"/>
      <c r="V17" s="525"/>
      <c r="W17" s="526"/>
      <c r="X17" s="534" t="s">
        <v>138</v>
      </c>
      <c r="Y17" s="524">
        <f t="shared" ref="Y17:AN17" si="7">SUM(Y3:Y13)</f>
        <v>11</v>
      </c>
      <c r="Z17" s="524">
        <f t="shared" si="7"/>
        <v>3</v>
      </c>
      <c r="AA17" s="524">
        <f t="shared" si="7"/>
        <v>0</v>
      </c>
      <c r="AB17" s="524">
        <f t="shared" si="7"/>
        <v>8</v>
      </c>
      <c r="AC17" s="528">
        <f t="shared" si="7"/>
        <v>6</v>
      </c>
      <c r="AD17" s="528">
        <f t="shared" si="7"/>
        <v>3</v>
      </c>
      <c r="AE17" s="528">
        <f t="shared" si="7"/>
        <v>0</v>
      </c>
      <c r="AF17" s="528">
        <f t="shared" si="7"/>
        <v>3</v>
      </c>
      <c r="AG17" s="529">
        <f t="shared" si="7"/>
        <v>5</v>
      </c>
      <c r="AH17" s="529">
        <f t="shared" si="7"/>
        <v>0</v>
      </c>
      <c r="AI17" s="529">
        <f t="shared" si="7"/>
        <v>0</v>
      </c>
      <c r="AJ17" s="529">
        <f t="shared" si="7"/>
        <v>5</v>
      </c>
      <c r="AK17" s="530">
        <f t="shared" si="7"/>
        <v>0</v>
      </c>
      <c r="AL17" s="530">
        <f t="shared" si="7"/>
        <v>0</v>
      </c>
      <c r="AM17" s="530">
        <f t="shared" si="7"/>
        <v>0</v>
      </c>
      <c r="AN17" s="530">
        <f t="shared" si="7"/>
        <v>0</v>
      </c>
    </row>
    <row r="18" spans="1:76" x14ac:dyDescent="0.25">
      <c r="A18" s="683" t="s">
        <v>394</v>
      </c>
      <c r="B18" s="684"/>
      <c r="C18" s="684"/>
      <c r="D18" s="684"/>
      <c r="E18" s="684"/>
      <c r="F18" s="684"/>
      <c r="G18" s="684"/>
      <c r="H18" s="684"/>
      <c r="I18" s="684"/>
      <c r="J18" s="684"/>
      <c r="K18" s="684"/>
      <c r="L18" s="684"/>
      <c r="M18" s="684"/>
      <c r="N18" s="684"/>
      <c r="O18" s="684"/>
      <c r="P18" s="684"/>
      <c r="Q18" s="684"/>
      <c r="R18" s="684"/>
      <c r="S18" s="684"/>
      <c r="T18" s="684"/>
      <c r="U18" s="684"/>
      <c r="V18" s="684"/>
      <c r="W18" s="684"/>
      <c r="X18" s="684"/>
      <c r="Y18" s="684"/>
      <c r="Z18" s="684"/>
      <c r="AA18" s="684"/>
      <c r="AB18" s="684"/>
      <c r="AC18" s="684"/>
      <c r="AD18" s="684"/>
      <c r="AE18" s="684"/>
      <c r="AF18" s="684"/>
      <c r="AG18" s="684"/>
      <c r="AH18" s="684"/>
      <c r="AI18" s="684"/>
      <c r="AJ18" s="684"/>
      <c r="AK18" s="684"/>
      <c r="AL18" s="684"/>
      <c r="AM18" s="684"/>
      <c r="AN18" s="684"/>
      <c r="AO18" s="684"/>
      <c r="AP18" s="684"/>
      <c r="AQ18" s="684"/>
      <c r="AR18" s="684"/>
      <c r="AS18" s="684"/>
      <c r="AT18" s="684"/>
      <c r="AU18" s="684"/>
      <c r="AV18" s="684"/>
      <c r="AW18" s="684"/>
      <c r="AX18" s="684"/>
      <c r="AY18" s="684"/>
      <c r="AZ18" s="684"/>
      <c r="BA18" s="684"/>
      <c r="BB18" s="684"/>
      <c r="BC18" s="684"/>
      <c r="BD18" s="684"/>
      <c r="BE18" s="684"/>
      <c r="BF18" s="684"/>
      <c r="BG18" s="684"/>
      <c r="BH18" s="684"/>
      <c r="BI18" s="684"/>
      <c r="BJ18" s="684"/>
      <c r="BK18" s="684"/>
      <c r="BL18" s="684"/>
      <c r="BM18" s="684"/>
      <c r="BN18" s="684"/>
      <c r="BO18" s="684"/>
      <c r="BP18" s="684"/>
      <c r="BQ18" s="684"/>
      <c r="BR18" s="684"/>
      <c r="BS18" s="684"/>
      <c r="BT18" s="684"/>
      <c r="BU18" s="684"/>
      <c r="BV18" s="684"/>
      <c r="BW18" s="684"/>
      <c r="BX18" s="684"/>
    </row>
    <row r="19" spans="1:76" x14ac:dyDescent="0.25">
      <c r="A19" t="s">
        <v>128</v>
      </c>
      <c r="B19" s="9"/>
      <c r="C19" s="9"/>
      <c r="D19" s="9"/>
      <c r="E19" s="9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76" x14ac:dyDescent="0.25">
      <c r="A20" t="s">
        <v>182</v>
      </c>
      <c r="B20" s="9"/>
      <c r="C20" s="9"/>
      <c r="D20" s="9"/>
      <c r="E20" s="9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76" x14ac:dyDescent="0.25">
      <c r="A21" t="s">
        <v>63</v>
      </c>
      <c r="B21" s="9"/>
      <c r="C21" s="9"/>
      <c r="D21" s="9"/>
      <c r="E21" s="9"/>
      <c r="F21" s="18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76" x14ac:dyDescent="0.25">
      <c r="A22" t="s">
        <v>810</v>
      </c>
      <c r="B22" s="9"/>
      <c r="C22" s="9"/>
      <c r="D22" s="9"/>
      <c r="E22" s="9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76" x14ac:dyDescent="0.25">
      <c r="A23" s="197"/>
      <c r="B23" s="9" t="s">
        <v>45</v>
      </c>
      <c r="C23" s="9"/>
    </row>
    <row r="24" spans="1:76" x14ac:dyDescent="0.25">
      <c r="A24" s="195"/>
      <c r="B24" s="9" t="s">
        <v>43</v>
      </c>
      <c r="C24" s="9"/>
    </row>
    <row r="25" spans="1:76" x14ac:dyDescent="0.25">
      <c r="A25" s="196"/>
      <c r="B25" s="9" t="s">
        <v>44</v>
      </c>
      <c r="C25" s="9"/>
    </row>
    <row r="26" spans="1:76" x14ac:dyDescent="0.25">
      <c r="A26" s="19" t="s">
        <v>28</v>
      </c>
      <c r="B26" s="9"/>
      <c r="C26" s="9"/>
    </row>
  </sheetData>
  <mergeCells count="15">
    <mergeCell ref="A18:BX18"/>
    <mergeCell ref="P1:R1"/>
    <mergeCell ref="A1:C1"/>
    <mergeCell ref="E1:G1"/>
    <mergeCell ref="H1:I1"/>
    <mergeCell ref="J1:M1"/>
    <mergeCell ref="C14:E14"/>
    <mergeCell ref="C15:E15"/>
    <mergeCell ref="C16:E16"/>
    <mergeCell ref="C17:E17"/>
    <mergeCell ref="N1:O1"/>
    <mergeCell ref="Y1:AB1"/>
    <mergeCell ref="AC1:AF1"/>
    <mergeCell ref="AG1:AJ1"/>
    <mergeCell ref="AK1:AN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39"/>
  <sheetViews>
    <sheetView workbookViewId="0">
      <pane ySplit="2" topLeftCell="A3" activePane="bottomLeft" state="frozen"/>
      <selection pane="bottomLeft" activeCell="U30" sqref="U30"/>
    </sheetView>
  </sheetViews>
  <sheetFormatPr defaultRowHeight="15" customHeight="1" x14ac:dyDescent="0.25"/>
  <cols>
    <col min="1" max="1" width="7.5703125" customWidth="1"/>
    <col min="2" max="2" width="5.5703125" customWidth="1"/>
    <col min="3" max="3" width="11.5703125" customWidth="1"/>
    <col min="4" max="4" width="4.28515625" customWidth="1"/>
    <col min="5" max="18" width="3.7109375" customWidth="1"/>
    <col min="19" max="20" width="6.28515625" customWidth="1"/>
    <col min="21" max="21" width="25.85546875" bestFit="1" customWidth="1"/>
    <col min="22" max="22" width="22" bestFit="1" customWidth="1"/>
    <col min="23" max="23" width="23" customWidth="1"/>
    <col min="24" max="24" width="21.85546875" bestFit="1" customWidth="1"/>
    <col min="25" max="40" width="3.7109375" customWidth="1"/>
  </cols>
  <sheetData>
    <row r="1" spans="1:40" ht="15" customHeight="1" thickBot="1" x14ac:dyDescent="0.3">
      <c r="A1" s="737" t="s">
        <v>157</v>
      </c>
      <c r="B1" s="738"/>
      <c r="C1" s="738"/>
      <c r="D1" s="328"/>
      <c r="E1" s="739" t="s">
        <v>24</v>
      </c>
      <c r="F1" s="740"/>
      <c r="G1" s="741"/>
      <c r="H1" s="739" t="s">
        <v>23</v>
      </c>
      <c r="I1" s="741"/>
      <c r="J1" s="734" t="s">
        <v>6</v>
      </c>
      <c r="K1" s="736"/>
      <c r="L1" s="736"/>
      <c r="M1" s="735"/>
      <c r="N1" s="734" t="s">
        <v>7</v>
      </c>
      <c r="O1" s="735"/>
      <c r="P1" s="734" t="s">
        <v>25</v>
      </c>
      <c r="Q1" s="736"/>
      <c r="R1" s="735"/>
      <c r="S1" s="329" t="s">
        <v>8</v>
      </c>
      <c r="T1" s="329" t="s">
        <v>9</v>
      </c>
      <c r="U1" s="330" t="s">
        <v>10</v>
      </c>
      <c r="V1" s="329" t="s">
        <v>11</v>
      </c>
      <c r="W1" s="331" t="s">
        <v>26</v>
      </c>
      <c r="X1" s="332" t="s">
        <v>27</v>
      </c>
      <c r="Y1" s="333" t="s">
        <v>20</v>
      </c>
      <c r="Z1" s="334"/>
      <c r="AA1" s="334"/>
      <c r="AB1" s="334"/>
      <c r="AC1" s="333" t="s">
        <v>64</v>
      </c>
      <c r="AD1" s="334"/>
      <c r="AE1" s="334"/>
      <c r="AF1" s="334"/>
      <c r="AG1" s="333" t="s">
        <v>65</v>
      </c>
      <c r="AH1" s="334"/>
      <c r="AI1" s="334"/>
      <c r="AJ1" s="334"/>
      <c r="AK1" s="333" t="s">
        <v>66</v>
      </c>
      <c r="AL1" s="334"/>
      <c r="AM1" s="334"/>
      <c r="AN1" s="334"/>
    </row>
    <row r="2" spans="1:40" ht="15" customHeight="1" thickBot="1" x14ac:dyDescent="0.3">
      <c r="A2" s="335" t="s">
        <v>19</v>
      </c>
      <c r="B2" s="336" t="s">
        <v>18</v>
      </c>
      <c r="C2" s="337" t="s">
        <v>17</v>
      </c>
      <c r="D2" s="337" t="s">
        <v>42</v>
      </c>
      <c r="E2" s="338" t="s">
        <v>16</v>
      </c>
      <c r="F2" s="338" t="s">
        <v>4</v>
      </c>
      <c r="G2" s="338" t="s">
        <v>5</v>
      </c>
      <c r="H2" s="339" t="s">
        <v>12</v>
      </c>
      <c r="I2" s="339" t="s">
        <v>3</v>
      </c>
      <c r="J2" s="339" t="s">
        <v>12</v>
      </c>
      <c r="K2" s="339" t="s">
        <v>13</v>
      </c>
      <c r="L2" s="339" t="s">
        <v>2</v>
      </c>
      <c r="M2" s="339" t="s">
        <v>14</v>
      </c>
      <c r="N2" s="339" t="s">
        <v>15</v>
      </c>
      <c r="O2" s="339" t="s">
        <v>16</v>
      </c>
      <c r="P2" s="339" t="s">
        <v>21</v>
      </c>
      <c r="Q2" s="339" t="s">
        <v>22</v>
      </c>
      <c r="R2" s="339" t="s">
        <v>12</v>
      </c>
      <c r="S2" s="340"/>
      <c r="T2" s="341"/>
      <c r="U2" s="342"/>
      <c r="V2" s="340"/>
      <c r="W2" s="343"/>
      <c r="X2" s="344"/>
      <c r="Y2" s="329" t="s">
        <v>0</v>
      </c>
      <c r="Z2" s="329" t="s">
        <v>1</v>
      </c>
      <c r="AA2" s="329" t="s">
        <v>2</v>
      </c>
      <c r="AB2" s="329" t="s">
        <v>3</v>
      </c>
      <c r="AC2" s="329" t="s">
        <v>0</v>
      </c>
      <c r="AD2" s="329" t="s">
        <v>1</v>
      </c>
      <c r="AE2" s="329" t="s">
        <v>2</v>
      </c>
      <c r="AF2" s="329" t="s">
        <v>3</v>
      </c>
      <c r="AG2" s="329" t="s">
        <v>0</v>
      </c>
      <c r="AH2" s="329" t="s">
        <v>1</v>
      </c>
      <c r="AI2" s="329" t="s">
        <v>2</v>
      </c>
      <c r="AJ2" s="329" t="s">
        <v>3</v>
      </c>
      <c r="AK2" s="329" t="s">
        <v>0</v>
      </c>
      <c r="AL2" s="329" t="s">
        <v>1</v>
      </c>
      <c r="AM2" s="329" t="s">
        <v>2</v>
      </c>
      <c r="AN2" s="329" t="s">
        <v>3</v>
      </c>
    </row>
    <row r="3" spans="1:40" ht="15" customHeight="1" thickBot="1" x14ac:dyDescent="0.3">
      <c r="A3" s="554">
        <v>43141</v>
      </c>
      <c r="B3" s="240" t="s">
        <v>147</v>
      </c>
      <c r="C3" s="240" t="s">
        <v>111</v>
      </c>
      <c r="D3" s="240" t="s">
        <v>244</v>
      </c>
      <c r="E3" s="241" t="s">
        <v>1</v>
      </c>
      <c r="F3" s="241">
        <v>47</v>
      </c>
      <c r="G3" s="241">
        <v>0</v>
      </c>
      <c r="H3" s="241">
        <v>1</v>
      </c>
      <c r="I3" s="241">
        <v>0</v>
      </c>
      <c r="J3" s="241">
        <v>7</v>
      </c>
      <c r="K3" s="241">
        <v>6</v>
      </c>
      <c r="L3" s="241">
        <v>0</v>
      </c>
      <c r="M3" s="241">
        <v>0</v>
      </c>
      <c r="N3" s="241">
        <v>1</v>
      </c>
      <c r="O3" s="241">
        <v>0</v>
      </c>
      <c r="P3" s="241">
        <v>0</v>
      </c>
      <c r="Q3" s="241">
        <v>0</v>
      </c>
      <c r="R3" s="241">
        <v>0</v>
      </c>
      <c r="S3" s="254">
        <v>4900</v>
      </c>
      <c r="T3" s="409" t="s">
        <v>266</v>
      </c>
      <c r="U3" s="256" t="s">
        <v>267</v>
      </c>
      <c r="V3" s="254" t="s">
        <v>268</v>
      </c>
      <c r="W3" s="242" t="s">
        <v>269</v>
      </c>
      <c r="X3" s="257" t="s">
        <v>270</v>
      </c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9">
        <v>0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230">
        <v>43148</v>
      </c>
      <c r="B4" s="221" t="s">
        <v>147</v>
      </c>
      <c r="C4" s="221" t="s">
        <v>110</v>
      </c>
      <c r="D4" s="221" t="s">
        <v>246</v>
      </c>
      <c r="E4" s="222" t="s">
        <v>1</v>
      </c>
      <c r="F4" s="222">
        <v>64</v>
      </c>
      <c r="G4" s="222">
        <v>0</v>
      </c>
      <c r="H4" s="222">
        <v>1</v>
      </c>
      <c r="I4" s="222">
        <v>0</v>
      </c>
      <c r="J4" s="222">
        <v>10</v>
      </c>
      <c r="K4" s="222">
        <v>7</v>
      </c>
      <c r="L4" s="222">
        <v>0</v>
      </c>
      <c r="M4" s="222">
        <v>0</v>
      </c>
      <c r="N4" s="222">
        <v>0</v>
      </c>
      <c r="O4" s="222">
        <v>0</v>
      </c>
      <c r="P4" s="222">
        <v>0</v>
      </c>
      <c r="Q4" s="222">
        <v>0</v>
      </c>
      <c r="R4" s="222">
        <v>0</v>
      </c>
      <c r="S4" s="223">
        <v>2500</v>
      </c>
      <c r="T4" s="461" t="s">
        <v>311</v>
      </c>
      <c r="U4" s="224" t="s">
        <v>312</v>
      </c>
      <c r="V4" s="223" t="s">
        <v>268</v>
      </c>
      <c r="W4" s="225" t="s">
        <v>313</v>
      </c>
      <c r="X4" s="226" t="s">
        <v>314</v>
      </c>
      <c r="Y4" s="227">
        <v>1</v>
      </c>
      <c r="Z4" s="227">
        <v>1</v>
      </c>
      <c r="AA4" s="227">
        <v>0</v>
      </c>
      <c r="AB4" s="228">
        <v>0</v>
      </c>
      <c r="AC4" s="227">
        <v>0</v>
      </c>
      <c r="AD4" s="227">
        <v>0</v>
      </c>
      <c r="AE4" s="227">
        <v>0</v>
      </c>
      <c r="AF4" s="228">
        <v>0</v>
      </c>
      <c r="AG4" s="227">
        <v>1</v>
      </c>
      <c r="AH4" s="227">
        <v>1</v>
      </c>
      <c r="AI4" s="227">
        <v>0</v>
      </c>
      <c r="AJ4" s="228">
        <v>0</v>
      </c>
      <c r="AK4" s="227">
        <v>0</v>
      </c>
      <c r="AL4" s="227">
        <v>0</v>
      </c>
      <c r="AM4" s="227">
        <v>0</v>
      </c>
      <c r="AN4" s="228">
        <v>0</v>
      </c>
    </row>
    <row r="5" spans="1:40" ht="15" customHeight="1" thickBot="1" x14ac:dyDescent="0.3">
      <c r="A5" s="239">
        <v>43162</v>
      </c>
      <c r="B5" s="240" t="s">
        <v>147</v>
      </c>
      <c r="C5" s="240" t="s">
        <v>112</v>
      </c>
      <c r="D5" s="240" t="s">
        <v>248</v>
      </c>
      <c r="E5" s="241" t="s">
        <v>1</v>
      </c>
      <c r="F5" s="241">
        <v>23</v>
      </c>
      <c r="G5" s="241">
        <v>10</v>
      </c>
      <c r="H5" s="241">
        <v>0</v>
      </c>
      <c r="I5" s="241">
        <v>0</v>
      </c>
      <c r="J5" s="241">
        <v>2</v>
      </c>
      <c r="K5" s="241">
        <v>1</v>
      </c>
      <c r="L5" s="241">
        <v>0</v>
      </c>
      <c r="M5" s="241">
        <v>3</v>
      </c>
      <c r="N5" s="241">
        <v>1</v>
      </c>
      <c r="O5" s="241">
        <v>0</v>
      </c>
      <c r="P5" s="241">
        <v>0</v>
      </c>
      <c r="Q5" s="241">
        <v>0</v>
      </c>
      <c r="R5" s="241">
        <v>1</v>
      </c>
      <c r="S5" s="254">
        <v>30000</v>
      </c>
      <c r="T5" s="409" t="s">
        <v>227</v>
      </c>
      <c r="U5" s="256" t="s">
        <v>350</v>
      </c>
      <c r="V5" s="254" t="s">
        <v>268</v>
      </c>
      <c r="W5" s="242" t="s">
        <v>351</v>
      </c>
      <c r="X5" s="257" t="s">
        <v>356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0">
        <v>43169</v>
      </c>
      <c r="B6" s="221" t="s">
        <v>147</v>
      </c>
      <c r="C6" s="221" t="s">
        <v>113</v>
      </c>
      <c r="D6" s="221" t="s">
        <v>249</v>
      </c>
      <c r="E6" s="222" t="s">
        <v>1</v>
      </c>
      <c r="F6" s="222">
        <v>29</v>
      </c>
      <c r="G6" s="222">
        <v>9</v>
      </c>
      <c r="H6" s="222">
        <v>1</v>
      </c>
      <c r="I6" s="222">
        <v>0</v>
      </c>
      <c r="J6" s="222">
        <v>4</v>
      </c>
      <c r="K6" s="222">
        <v>3</v>
      </c>
      <c r="L6" s="222">
        <v>0</v>
      </c>
      <c r="M6" s="222">
        <v>1</v>
      </c>
      <c r="N6" s="222">
        <v>0</v>
      </c>
      <c r="O6" s="222">
        <v>0</v>
      </c>
      <c r="P6" s="222">
        <v>0</v>
      </c>
      <c r="Q6" s="222">
        <v>0</v>
      </c>
      <c r="R6" s="222">
        <v>0</v>
      </c>
      <c r="S6" s="223">
        <v>3000</v>
      </c>
      <c r="T6" s="590" t="s">
        <v>386</v>
      </c>
      <c r="U6" s="224" t="s">
        <v>387</v>
      </c>
      <c r="V6" s="223" t="s">
        <v>268</v>
      </c>
      <c r="W6" s="225" t="s">
        <v>388</v>
      </c>
      <c r="X6" s="226" t="s">
        <v>389</v>
      </c>
      <c r="Y6" s="227">
        <v>1</v>
      </c>
      <c r="Z6" s="227">
        <v>1</v>
      </c>
      <c r="AA6" s="227">
        <v>0</v>
      </c>
      <c r="AB6" s="228">
        <v>0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1</v>
      </c>
      <c r="AI6" s="227">
        <v>0</v>
      </c>
      <c r="AJ6" s="228">
        <v>0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9">
        <v>43177</v>
      </c>
      <c r="B7" s="240" t="s">
        <v>147</v>
      </c>
      <c r="C7" s="240" t="s">
        <v>34</v>
      </c>
      <c r="D7" s="240" t="s">
        <v>253</v>
      </c>
      <c r="E7" s="241" t="s">
        <v>1</v>
      </c>
      <c r="F7" s="241">
        <v>25</v>
      </c>
      <c r="G7" s="241">
        <v>16</v>
      </c>
      <c r="H7" s="241">
        <v>0</v>
      </c>
      <c r="I7" s="241">
        <v>0</v>
      </c>
      <c r="J7" s="241">
        <v>3</v>
      </c>
      <c r="K7" s="241">
        <v>2</v>
      </c>
      <c r="L7" s="241">
        <v>0</v>
      </c>
      <c r="M7" s="241">
        <v>2</v>
      </c>
      <c r="N7" s="241">
        <v>1</v>
      </c>
      <c r="O7" s="241">
        <v>0</v>
      </c>
      <c r="P7" s="241">
        <v>0</v>
      </c>
      <c r="Q7" s="241">
        <v>0</v>
      </c>
      <c r="R7" s="241">
        <v>1</v>
      </c>
      <c r="S7" s="254">
        <v>38000</v>
      </c>
      <c r="T7" s="409" t="s">
        <v>423</v>
      </c>
      <c r="U7" s="256" t="s">
        <v>424</v>
      </c>
      <c r="V7" s="254" t="s">
        <v>268</v>
      </c>
      <c r="W7" s="242" t="s">
        <v>425</v>
      </c>
      <c r="X7" s="257" t="s">
        <v>426</v>
      </c>
      <c r="Y7" s="258">
        <v>1</v>
      </c>
      <c r="Z7" s="258">
        <v>1</v>
      </c>
      <c r="AA7" s="258">
        <v>0</v>
      </c>
      <c r="AB7" s="259">
        <v>0</v>
      </c>
      <c r="AC7" s="258">
        <v>1</v>
      </c>
      <c r="AD7" s="258">
        <v>1</v>
      </c>
      <c r="AE7" s="258">
        <v>0</v>
      </c>
      <c r="AF7" s="259">
        <v>0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" customHeight="1" thickBot="1" x14ac:dyDescent="0.3">
      <c r="A8" s="231">
        <v>42895</v>
      </c>
      <c r="B8" s="232" t="s">
        <v>566</v>
      </c>
      <c r="C8" s="232" t="s">
        <v>558</v>
      </c>
      <c r="D8" s="232" t="s">
        <v>559</v>
      </c>
      <c r="E8" s="233" t="s">
        <v>1</v>
      </c>
      <c r="F8" s="233">
        <v>16</v>
      </c>
      <c r="G8" s="233">
        <v>15</v>
      </c>
      <c r="H8" s="233">
        <v>0</v>
      </c>
      <c r="I8" s="233">
        <v>0</v>
      </c>
      <c r="J8" s="233">
        <v>1</v>
      </c>
      <c r="K8" s="233">
        <v>1</v>
      </c>
      <c r="L8" s="233">
        <v>0</v>
      </c>
      <c r="M8" s="233">
        <v>3</v>
      </c>
      <c r="N8" s="233">
        <v>1</v>
      </c>
      <c r="O8" s="233">
        <v>0</v>
      </c>
      <c r="P8" s="233">
        <v>0</v>
      </c>
      <c r="Q8" s="233">
        <v>1</v>
      </c>
      <c r="R8" s="233">
        <v>2</v>
      </c>
      <c r="S8" s="248">
        <v>675</v>
      </c>
      <c r="T8" s="481" t="s">
        <v>328</v>
      </c>
      <c r="U8" s="249" t="s">
        <v>561</v>
      </c>
      <c r="V8" s="248" t="s">
        <v>562</v>
      </c>
      <c r="W8" s="234" t="s">
        <v>563</v>
      </c>
      <c r="X8" s="250" t="s">
        <v>564</v>
      </c>
      <c r="Y8" s="234">
        <v>1</v>
      </c>
      <c r="Z8" s="234">
        <v>1</v>
      </c>
      <c r="AA8" s="234">
        <v>0</v>
      </c>
      <c r="AB8" s="586">
        <v>0</v>
      </c>
      <c r="AC8" s="234">
        <v>0</v>
      </c>
      <c r="AD8" s="234">
        <v>0</v>
      </c>
      <c r="AE8" s="234">
        <v>0</v>
      </c>
      <c r="AF8" s="586">
        <v>0</v>
      </c>
      <c r="AG8" s="234">
        <v>0</v>
      </c>
      <c r="AH8" s="234">
        <v>0</v>
      </c>
      <c r="AI8" s="234">
        <v>0</v>
      </c>
      <c r="AJ8" s="586">
        <v>0</v>
      </c>
      <c r="AK8" s="234">
        <v>1</v>
      </c>
      <c r="AL8" s="234">
        <v>1</v>
      </c>
      <c r="AM8" s="234">
        <v>0</v>
      </c>
      <c r="AN8" s="586">
        <v>0</v>
      </c>
    </row>
    <row r="9" spans="1:40" ht="15" customHeight="1" thickBot="1" x14ac:dyDescent="0.3">
      <c r="A9" s="230">
        <v>43267</v>
      </c>
      <c r="B9" s="221" t="s">
        <v>566</v>
      </c>
      <c r="C9" s="221" t="s">
        <v>31</v>
      </c>
      <c r="D9" s="221" t="s">
        <v>559</v>
      </c>
      <c r="E9" s="222" t="s">
        <v>3</v>
      </c>
      <c r="F9" s="222">
        <v>15</v>
      </c>
      <c r="G9" s="222">
        <v>37</v>
      </c>
      <c r="H9" s="222">
        <v>0</v>
      </c>
      <c r="I9" s="222">
        <v>0</v>
      </c>
      <c r="J9" s="222">
        <v>2</v>
      </c>
      <c r="K9" s="222">
        <v>1</v>
      </c>
      <c r="L9" s="222">
        <v>0</v>
      </c>
      <c r="M9" s="222">
        <v>1</v>
      </c>
      <c r="N9" s="222">
        <v>0</v>
      </c>
      <c r="O9" s="222">
        <v>0</v>
      </c>
      <c r="P9" s="222">
        <v>1</v>
      </c>
      <c r="Q9" s="222">
        <v>0</v>
      </c>
      <c r="R9" s="222">
        <v>6</v>
      </c>
      <c r="S9" s="223"/>
      <c r="T9" s="539" t="s">
        <v>617</v>
      </c>
      <c r="U9" s="224" t="s">
        <v>238</v>
      </c>
      <c r="V9" s="223" t="s">
        <v>614</v>
      </c>
      <c r="W9" s="225" t="s">
        <v>569</v>
      </c>
      <c r="X9" s="226" t="s">
        <v>570</v>
      </c>
      <c r="Y9" s="225">
        <v>1</v>
      </c>
      <c r="Z9" s="225">
        <v>0</v>
      </c>
      <c r="AA9" s="225">
        <v>0</v>
      </c>
      <c r="AB9" s="229">
        <v>1</v>
      </c>
      <c r="AC9" s="225">
        <v>0</v>
      </c>
      <c r="AD9" s="225">
        <v>0</v>
      </c>
      <c r="AE9" s="225">
        <v>0</v>
      </c>
      <c r="AF9" s="229">
        <v>0</v>
      </c>
      <c r="AG9" s="225">
        <v>1</v>
      </c>
      <c r="AH9" s="225">
        <v>0</v>
      </c>
      <c r="AI9" s="225">
        <v>0</v>
      </c>
      <c r="AJ9" s="229">
        <v>1</v>
      </c>
      <c r="AK9" s="225">
        <v>0</v>
      </c>
      <c r="AL9" s="225">
        <v>0</v>
      </c>
      <c r="AM9" s="225">
        <v>0</v>
      </c>
      <c r="AN9" s="229">
        <v>0</v>
      </c>
    </row>
    <row r="10" spans="1:40" ht="15" customHeight="1" thickBot="1" x14ac:dyDescent="0.3">
      <c r="A10" s="230">
        <v>43274</v>
      </c>
      <c r="B10" s="221" t="s">
        <v>46</v>
      </c>
      <c r="C10" s="221" t="s">
        <v>37</v>
      </c>
      <c r="D10" s="221" t="s">
        <v>198</v>
      </c>
      <c r="E10" s="222" t="s">
        <v>3</v>
      </c>
      <c r="F10" s="222">
        <v>0</v>
      </c>
      <c r="G10" s="222">
        <v>28</v>
      </c>
      <c r="H10" s="222" t="s">
        <v>118</v>
      </c>
      <c r="I10" s="222" t="s">
        <v>118</v>
      </c>
      <c r="J10" s="222">
        <v>0</v>
      </c>
      <c r="K10" s="222">
        <v>0</v>
      </c>
      <c r="L10" s="222">
        <v>0</v>
      </c>
      <c r="M10" s="222">
        <v>0</v>
      </c>
      <c r="N10" s="222">
        <v>1</v>
      </c>
      <c r="O10" s="222">
        <v>0</v>
      </c>
      <c r="P10" s="222" t="s">
        <v>118</v>
      </c>
      <c r="Q10" s="222" t="s">
        <v>118</v>
      </c>
      <c r="R10" s="222">
        <v>3</v>
      </c>
      <c r="S10" s="223">
        <v>14776</v>
      </c>
      <c r="T10" s="271" t="s">
        <v>661</v>
      </c>
      <c r="U10" s="224" t="s">
        <v>223</v>
      </c>
      <c r="V10" s="223" t="s">
        <v>659</v>
      </c>
      <c r="W10" s="225" t="s">
        <v>660</v>
      </c>
      <c r="X10" s="226" t="s">
        <v>239</v>
      </c>
      <c r="Y10" s="225">
        <v>1</v>
      </c>
      <c r="Z10" s="225">
        <v>0</v>
      </c>
      <c r="AA10" s="225">
        <v>0</v>
      </c>
      <c r="AB10" s="229">
        <v>1</v>
      </c>
      <c r="AC10" s="225">
        <v>0</v>
      </c>
      <c r="AD10" s="225">
        <v>0</v>
      </c>
      <c r="AE10" s="225">
        <v>0</v>
      </c>
      <c r="AF10" s="229">
        <v>0</v>
      </c>
      <c r="AG10" s="225">
        <v>1</v>
      </c>
      <c r="AH10" s="225">
        <v>0</v>
      </c>
      <c r="AI10" s="225">
        <v>0</v>
      </c>
      <c r="AJ10" s="229">
        <v>1</v>
      </c>
      <c r="AK10" s="225">
        <v>0</v>
      </c>
      <c r="AL10" s="225">
        <v>0</v>
      </c>
      <c r="AM10" s="225">
        <v>0</v>
      </c>
      <c r="AN10" s="229">
        <v>0</v>
      </c>
    </row>
    <row r="11" spans="1:40" ht="15" customHeight="1" thickBot="1" x14ac:dyDescent="0.3">
      <c r="A11" s="230">
        <v>43049</v>
      </c>
      <c r="B11" s="253" t="s">
        <v>46</v>
      </c>
      <c r="C11" s="221" t="s">
        <v>33</v>
      </c>
      <c r="D11" s="221" t="s">
        <v>553</v>
      </c>
      <c r="E11" s="222" t="s">
        <v>3</v>
      </c>
      <c r="F11" s="222">
        <v>17</v>
      </c>
      <c r="G11" s="222">
        <v>28</v>
      </c>
      <c r="H11" s="222" t="s">
        <v>118</v>
      </c>
      <c r="I11" s="222" t="s">
        <v>118</v>
      </c>
      <c r="J11" s="222">
        <v>2</v>
      </c>
      <c r="K11" s="222">
        <v>1</v>
      </c>
      <c r="L11" s="222">
        <v>0</v>
      </c>
      <c r="M11" s="222">
        <v>1</v>
      </c>
      <c r="N11" s="222">
        <v>1</v>
      </c>
      <c r="O11" s="222">
        <v>0</v>
      </c>
      <c r="P11" s="222" t="s">
        <v>118</v>
      </c>
      <c r="Q11" s="222" t="s">
        <v>118</v>
      </c>
      <c r="R11" s="222">
        <v>4</v>
      </c>
      <c r="S11" s="223">
        <v>18424</v>
      </c>
      <c r="T11" s="271" t="s">
        <v>748</v>
      </c>
      <c r="U11" s="224" t="s">
        <v>336</v>
      </c>
      <c r="V11" s="223" t="s">
        <v>764</v>
      </c>
      <c r="W11" s="225" t="s">
        <v>546</v>
      </c>
      <c r="X11" s="226" t="s">
        <v>590</v>
      </c>
      <c r="Y11" s="225">
        <v>1</v>
      </c>
      <c r="Z11" s="225">
        <v>0</v>
      </c>
      <c r="AA11" s="225">
        <v>0</v>
      </c>
      <c r="AB11" s="229">
        <v>1</v>
      </c>
      <c r="AC11" s="225">
        <v>0</v>
      </c>
      <c r="AD11" s="225">
        <v>0</v>
      </c>
      <c r="AE11" s="225">
        <v>0</v>
      </c>
      <c r="AF11" s="229">
        <v>0</v>
      </c>
      <c r="AG11" s="225">
        <v>1</v>
      </c>
      <c r="AH11" s="225">
        <v>0</v>
      </c>
      <c r="AI11" s="225">
        <v>0</v>
      </c>
      <c r="AJ11" s="229">
        <v>1</v>
      </c>
      <c r="AK11" s="225">
        <v>0</v>
      </c>
      <c r="AL11" s="225">
        <v>0</v>
      </c>
      <c r="AM11" s="225">
        <v>0</v>
      </c>
      <c r="AN11" s="229">
        <v>0</v>
      </c>
    </row>
    <row r="12" spans="1:40" ht="15" customHeight="1" thickBot="1" x14ac:dyDescent="0.3">
      <c r="A12" s="239">
        <v>43421</v>
      </c>
      <c r="B12" s="261" t="s">
        <v>46</v>
      </c>
      <c r="C12" s="240" t="s">
        <v>567</v>
      </c>
      <c r="D12" s="240" t="s">
        <v>817</v>
      </c>
      <c r="E12" s="241" t="s">
        <v>1</v>
      </c>
      <c r="F12" s="241">
        <v>27</v>
      </c>
      <c r="G12" s="241">
        <v>19</v>
      </c>
      <c r="H12" s="241" t="s">
        <v>118</v>
      </c>
      <c r="I12" s="241" t="s">
        <v>118</v>
      </c>
      <c r="J12" s="241">
        <v>3</v>
      </c>
      <c r="K12" s="241">
        <v>3</v>
      </c>
      <c r="L12" s="241">
        <v>0</v>
      </c>
      <c r="M12" s="241">
        <v>2</v>
      </c>
      <c r="N12" s="241">
        <v>1</v>
      </c>
      <c r="O12" s="241">
        <v>0</v>
      </c>
      <c r="P12" s="241" t="s">
        <v>118</v>
      </c>
      <c r="Q12" s="241" t="s">
        <v>118</v>
      </c>
      <c r="R12" s="241">
        <v>3</v>
      </c>
      <c r="S12" s="623"/>
      <c r="T12" s="570" t="s">
        <v>871</v>
      </c>
      <c r="U12" s="256" t="s">
        <v>839</v>
      </c>
      <c r="V12" s="254" t="s">
        <v>872</v>
      </c>
      <c r="W12" s="242" t="s">
        <v>585</v>
      </c>
      <c r="X12" s="257" t="s">
        <v>383</v>
      </c>
      <c r="Y12" s="258">
        <v>1</v>
      </c>
      <c r="Z12" s="258">
        <v>1</v>
      </c>
      <c r="AA12" s="258">
        <v>0</v>
      </c>
      <c r="AB12" s="259">
        <v>0</v>
      </c>
      <c r="AC12" s="258">
        <v>1</v>
      </c>
      <c r="AD12" s="258">
        <v>1</v>
      </c>
      <c r="AE12" s="258">
        <v>0</v>
      </c>
      <c r="AF12" s="259">
        <v>0</v>
      </c>
      <c r="AG12" s="258">
        <v>0</v>
      </c>
      <c r="AH12" s="258">
        <v>0</v>
      </c>
      <c r="AI12" s="258">
        <v>0</v>
      </c>
      <c r="AJ12" s="259">
        <v>0</v>
      </c>
      <c r="AK12" s="258">
        <v>0</v>
      </c>
      <c r="AL12" s="258">
        <v>0</v>
      </c>
      <c r="AM12" s="258">
        <v>0</v>
      </c>
      <c r="AN12" s="259">
        <v>0</v>
      </c>
    </row>
    <row r="13" spans="1:40" ht="15" customHeight="1" thickBot="1" x14ac:dyDescent="0.3">
      <c r="A13" s="239">
        <v>43428</v>
      </c>
      <c r="B13" s="278" t="s">
        <v>46</v>
      </c>
      <c r="C13" s="240" t="s">
        <v>558</v>
      </c>
      <c r="D13" s="240" t="s">
        <v>248</v>
      </c>
      <c r="E13" s="241" t="s">
        <v>1</v>
      </c>
      <c r="F13" s="241">
        <v>20</v>
      </c>
      <c r="G13" s="279">
        <v>9</v>
      </c>
      <c r="H13" s="279" t="s">
        <v>118</v>
      </c>
      <c r="I13" s="241" t="s">
        <v>118</v>
      </c>
      <c r="J13" s="241">
        <v>2</v>
      </c>
      <c r="K13" s="241">
        <v>2</v>
      </c>
      <c r="L13" s="241">
        <v>0</v>
      </c>
      <c r="M13" s="241">
        <v>2</v>
      </c>
      <c r="N13" s="241">
        <v>2</v>
      </c>
      <c r="O13" s="241">
        <v>0</v>
      </c>
      <c r="P13" s="241" t="s">
        <v>118</v>
      </c>
      <c r="Q13" s="241" t="s">
        <v>118</v>
      </c>
      <c r="R13" s="241">
        <v>0</v>
      </c>
      <c r="S13" s="242"/>
      <c r="T13" s="483" t="s">
        <v>894</v>
      </c>
      <c r="U13" s="281" t="s">
        <v>235</v>
      </c>
      <c r="V13" s="242" t="s">
        <v>895</v>
      </c>
      <c r="W13" s="242" t="s">
        <v>843</v>
      </c>
      <c r="X13" s="243" t="s">
        <v>329</v>
      </c>
      <c r="Y13" s="242">
        <v>1</v>
      </c>
      <c r="Z13" s="242">
        <v>1</v>
      </c>
      <c r="AA13" s="242">
        <v>0</v>
      </c>
      <c r="AB13" s="282">
        <v>0</v>
      </c>
      <c r="AC13" s="242">
        <v>1</v>
      </c>
      <c r="AD13" s="242">
        <v>1</v>
      </c>
      <c r="AE13" s="242">
        <v>0</v>
      </c>
      <c r="AF13" s="282">
        <v>0</v>
      </c>
      <c r="AG13" s="242">
        <v>0</v>
      </c>
      <c r="AH13" s="242">
        <v>0</v>
      </c>
      <c r="AI13" s="242">
        <v>0</v>
      </c>
      <c r="AJ13" s="282">
        <v>0</v>
      </c>
      <c r="AK13" s="242">
        <v>0</v>
      </c>
      <c r="AL13" s="242">
        <v>0</v>
      </c>
      <c r="AM13" s="242">
        <v>0</v>
      </c>
      <c r="AN13" s="282">
        <v>0</v>
      </c>
    </row>
    <row r="14" spans="1:40" ht="15" customHeight="1" thickBot="1" x14ac:dyDescent="0.3">
      <c r="A14" s="509"/>
      <c r="B14" s="510"/>
      <c r="C14" s="679" t="s">
        <v>146</v>
      </c>
      <c r="D14" s="680"/>
      <c r="E14" s="681"/>
      <c r="F14" s="504">
        <f>SUM(F3:F7)</f>
        <v>188</v>
      </c>
      <c r="G14" s="504">
        <f t="shared" ref="G14:R14" si="0">SUM(G3:G7)</f>
        <v>35</v>
      </c>
      <c r="H14" s="504">
        <f t="shared" si="0"/>
        <v>3</v>
      </c>
      <c r="I14" s="504">
        <f t="shared" si="0"/>
        <v>0</v>
      </c>
      <c r="J14" s="504">
        <f t="shared" si="0"/>
        <v>26</v>
      </c>
      <c r="K14" s="504">
        <f t="shared" si="0"/>
        <v>19</v>
      </c>
      <c r="L14" s="504">
        <f t="shared" si="0"/>
        <v>0</v>
      </c>
      <c r="M14" s="504">
        <f t="shared" si="0"/>
        <v>6</v>
      </c>
      <c r="N14" s="504">
        <f t="shared" si="0"/>
        <v>3</v>
      </c>
      <c r="O14" s="504">
        <f t="shared" si="0"/>
        <v>0</v>
      </c>
      <c r="P14" s="504">
        <f t="shared" si="0"/>
        <v>0</v>
      </c>
      <c r="Q14" s="504">
        <f t="shared" si="0"/>
        <v>0</v>
      </c>
      <c r="R14" s="504">
        <f t="shared" si="0"/>
        <v>2</v>
      </c>
      <c r="S14" s="9"/>
      <c r="T14" s="9"/>
      <c r="U14" s="9"/>
      <c r="V14" s="9"/>
      <c r="W14" s="505"/>
      <c r="X14" s="531" t="s">
        <v>146</v>
      </c>
      <c r="Y14" s="504">
        <f t="shared" ref="Y14:AN14" si="1">SUM(Y3:Y7)</f>
        <v>5</v>
      </c>
      <c r="Z14" s="504">
        <f t="shared" si="1"/>
        <v>5</v>
      </c>
      <c r="AA14" s="504">
        <f t="shared" si="1"/>
        <v>0</v>
      </c>
      <c r="AB14" s="504">
        <f t="shared" si="1"/>
        <v>0</v>
      </c>
      <c r="AC14" s="506">
        <f t="shared" si="1"/>
        <v>3</v>
      </c>
      <c r="AD14" s="506">
        <f t="shared" si="1"/>
        <v>3</v>
      </c>
      <c r="AE14" s="506">
        <f t="shared" si="1"/>
        <v>0</v>
      </c>
      <c r="AF14" s="506">
        <f t="shared" si="1"/>
        <v>0</v>
      </c>
      <c r="AG14" s="507">
        <f t="shared" si="1"/>
        <v>2</v>
      </c>
      <c r="AH14" s="507">
        <f t="shared" si="1"/>
        <v>2</v>
      </c>
      <c r="AI14" s="507">
        <f t="shared" si="1"/>
        <v>0</v>
      </c>
      <c r="AJ14" s="507">
        <f t="shared" si="1"/>
        <v>0</v>
      </c>
      <c r="AK14" s="508">
        <f t="shared" si="1"/>
        <v>0</v>
      </c>
      <c r="AL14" s="508">
        <f t="shared" si="1"/>
        <v>0</v>
      </c>
      <c r="AM14" s="508">
        <f t="shared" si="1"/>
        <v>0</v>
      </c>
      <c r="AN14" s="508">
        <f t="shared" si="1"/>
        <v>0</v>
      </c>
    </row>
    <row r="15" spans="1:40" ht="15" customHeight="1" thickBot="1" x14ac:dyDescent="0.3">
      <c r="A15" s="509"/>
      <c r="B15" s="510"/>
      <c r="C15" s="696" t="s">
        <v>141</v>
      </c>
      <c r="D15" s="697"/>
      <c r="E15" s="698"/>
      <c r="F15" s="511">
        <f>SUM(F8:F10)</f>
        <v>31</v>
      </c>
      <c r="G15" s="511">
        <f>SUM(G8:G10)</f>
        <v>80</v>
      </c>
      <c r="H15" s="511" t="s">
        <v>118</v>
      </c>
      <c r="I15" s="511" t="s">
        <v>118</v>
      </c>
      <c r="J15" s="511">
        <f t="shared" ref="J15:O15" si="2">SUM(J8:J10)</f>
        <v>3</v>
      </c>
      <c r="K15" s="511">
        <f t="shared" si="2"/>
        <v>2</v>
      </c>
      <c r="L15" s="511">
        <f t="shared" si="2"/>
        <v>0</v>
      </c>
      <c r="M15" s="511">
        <f t="shared" si="2"/>
        <v>4</v>
      </c>
      <c r="N15" s="511">
        <f t="shared" si="2"/>
        <v>2</v>
      </c>
      <c r="O15" s="511">
        <f t="shared" si="2"/>
        <v>0</v>
      </c>
      <c r="P15" s="511" t="s">
        <v>118</v>
      </c>
      <c r="Q15" s="511" t="s">
        <v>118</v>
      </c>
      <c r="R15" s="511">
        <f>SUM(R8:R10)</f>
        <v>11</v>
      </c>
      <c r="S15" s="512"/>
      <c r="T15" s="512"/>
      <c r="U15" s="512"/>
      <c r="V15" s="512"/>
      <c r="W15" s="513"/>
      <c r="X15" s="532" t="s">
        <v>141</v>
      </c>
      <c r="Y15" s="511">
        <f t="shared" ref="Y15:AN15" si="3">SUM(Y8:Y10)</f>
        <v>3</v>
      </c>
      <c r="Z15" s="511">
        <f t="shared" si="3"/>
        <v>1</v>
      </c>
      <c r="AA15" s="511">
        <f t="shared" si="3"/>
        <v>0</v>
      </c>
      <c r="AB15" s="511">
        <f t="shared" si="3"/>
        <v>2</v>
      </c>
      <c r="AC15" s="514">
        <f t="shared" si="3"/>
        <v>0</v>
      </c>
      <c r="AD15" s="514">
        <f t="shared" si="3"/>
        <v>0</v>
      </c>
      <c r="AE15" s="514">
        <f t="shared" si="3"/>
        <v>0</v>
      </c>
      <c r="AF15" s="514">
        <f t="shared" si="3"/>
        <v>0</v>
      </c>
      <c r="AG15" s="515">
        <f t="shared" si="3"/>
        <v>2</v>
      </c>
      <c r="AH15" s="515">
        <f t="shared" si="3"/>
        <v>0</v>
      </c>
      <c r="AI15" s="515">
        <f t="shared" si="3"/>
        <v>0</v>
      </c>
      <c r="AJ15" s="515">
        <f t="shared" si="3"/>
        <v>2</v>
      </c>
      <c r="AK15" s="516">
        <f t="shared" si="3"/>
        <v>1</v>
      </c>
      <c r="AL15" s="516">
        <f t="shared" si="3"/>
        <v>1</v>
      </c>
      <c r="AM15" s="516">
        <f t="shared" si="3"/>
        <v>0</v>
      </c>
      <c r="AN15" s="516">
        <f t="shared" si="3"/>
        <v>0</v>
      </c>
    </row>
    <row r="16" spans="1:40" ht="15" customHeight="1" thickBot="1" x14ac:dyDescent="0.3">
      <c r="A16" s="509"/>
      <c r="B16" s="510"/>
      <c r="C16" s="663" t="s">
        <v>140</v>
      </c>
      <c r="D16" s="664"/>
      <c r="E16" s="665"/>
      <c r="F16" s="517">
        <f>SUM(F11:F13)</f>
        <v>64</v>
      </c>
      <c r="G16" s="517">
        <f>SUM(G11:G13)</f>
        <v>56</v>
      </c>
      <c r="H16" s="517" t="s">
        <v>118</v>
      </c>
      <c r="I16" s="517" t="s">
        <v>118</v>
      </c>
      <c r="J16" s="517">
        <f t="shared" ref="J16:O16" si="4">SUM(J11:J13)</f>
        <v>7</v>
      </c>
      <c r="K16" s="517">
        <f t="shared" si="4"/>
        <v>6</v>
      </c>
      <c r="L16" s="517">
        <f t="shared" si="4"/>
        <v>0</v>
      </c>
      <c r="M16" s="517">
        <f t="shared" si="4"/>
        <v>5</v>
      </c>
      <c r="N16" s="517">
        <f t="shared" si="4"/>
        <v>4</v>
      </c>
      <c r="O16" s="517">
        <f t="shared" si="4"/>
        <v>0</v>
      </c>
      <c r="P16" s="517" t="s">
        <v>118</v>
      </c>
      <c r="Q16" s="517" t="s">
        <v>118</v>
      </c>
      <c r="R16" s="517">
        <f>SUM(R11:R13)</f>
        <v>7</v>
      </c>
      <c r="S16" s="518"/>
      <c r="T16" s="518"/>
      <c r="U16" s="518"/>
      <c r="V16" s="518"/>
      <c r="W16" s="519"/>
      <c r="X16" s="533" t="s">
        <v>140</v>
      </c>
      <c r="Y16" s="517">
        <f t="shared" ref="Y16:AN16" si="5">SUM(Y11:Y13)</f>
        <v>3</v>
      </c>
      <c r="Z16" s="517">
        <f t="shared" si="5"/>
        <v>2</v>
      </c>
      <c r="AA16" s="517">
        <f t="shared" si="5"/>
        <v>0</v>
      </c>
      <c r="AB16" s="517">
        <f t="shared" si="5"/>
        <v>1</v>
      </c>
      <c r="AC16" s="521">
        <f t="shared" si="5"/>
        <v>2</v>
      </c>
      <c r="AD16" s="521">
        <f t="shared" si="5"/>
        <v>2</v>
      </c>
      <c r="AE16" s="521">
        <f t="shared" si="5"/>
        <v>0</v>
      </c>
      <c r="AF16" s="521">
        <f t="shared" si="5"/>
        <v>0</v>
      </c>
      <c r="AG16" s="522">
        <f t="shared" si="5"/>
        <v>1</v>
      </c>
      <c r="AH16" s="522">
        <f t="shared" si="5"/>
        <v>0</v>
      </c>
      <c r="AI16" s="522">
        <f t="shared" si="5"/>
        <v>0</v>
      </c>
      <c r="AJ16" s="522">
        <f t="shared" si="5"/>
        <v>1</v>
      </c>
      <c r="AK16" s="523">
        <f t="shared" si="5"/>
        <v>0</v>
      </c>
      <c r="AL16" s="523">
        <f t="shared" si="5"/>
        <v>0</v>
      </c>
      <c r="AM16" s="523">
        <f t="shared" si="5"/>
        <v>0</v>
      </c>
      <c r="AN16" s="523">
        <f t="shared" si="5"/>
        <v>0</v>
      </c>
    </row>
    <row r="17" spans="1:42" ht="15" customHeight="1" thickBot="1" x14ac:dyDescent="0.3">
      <c r="A17" s="509"/>
      <c r="B17" s="510"/>
      <c r="C17" s="660" t="s">
        <v>138</v>
      </c>
      <c r="D17" s="661"/>
      <c r="E17" s="662"/>
      <c r="F17" s="524">
        <f>SUM(F3:F13)</f>
        <v>283</v>
      </c>
      <c r="G17" s="524">
        <f t="shared" ref="G17:R17" si="6">SUM(G3:G13)</f>
        <v>171</v>
      </c>
      <c r="H17" s="524">
        <f t="shared" si="6"/>
        <v>3</v>
      </c>
      <c r="I17" s="524">
        <f t="shared" si="6"/>
        <v>0</v>
      </c>
      <c r="J17" s="524">
        <f t="shared" si="6"/>
        <v>36</v>
      </c>
      <c r="K17" s="524">
        <f t="shared" si="6"/>
        <v>27</v>
      </c>
      <c r="L17" s="524">
        <f t="shared" si="6"/>
        <v>0</v>
      </c>
      <c r="M17" s="524">
        <f t="shared" si="6"/>
        <v>15</v>
      </c>
      <c r="N17" s="524">
        <f t="shared" si="6"/>
        <v>9</v>
      </c>
      <c r="O17" s="524">
        <f t="shared" si="6"/>
        <v>0</v>
      </c>
      <c r="P17" s="524">
        <f t="shared" si="6"/>
        <v>1</v>
      </c>
      <c r="Q17" s="524">
        <f t="shared" si="6"/>
        <v>1</v>
      </c>
      <c r="R17" s="524">
        <f t="shared" si="6"/>
        <v>20</v>
      </c>
      <c r="S17" s="525"/>
      <c r="T17" s="525"/>
      <c r="U17" s="525"/>
      <c r="V17" s="525"/>
      <c r="W17" s="526"/>
      <c r="X17" s="534" t="s">
        <v>138</v>
      </c>
      <c r="Y17" s="524">
        <f t="shared" ref="Y17:AN17" si="7">SUM(Y3:Y13)</f>
        <v>11</v>
      </c>
      <c r="Z17" s="524">
        <f t="shared" si="7"/>
        <v>8</v>
      </c>
      <c r="AA17" s="524">
        <f t="shared" si="7"/>
        <v>0</v>
      </c>
      <c r="AB17" s="524">
        <f t="shared" si="7"/>
        <v>3</v>
      </c>
      <c r="AC17" s="528">
        <f t="shared" si="7"/>
        <v>5</v>
      </c>
      <c r="AD17" s="528">
        <f t="shared" si="7"/>
        <v>5</v>
      </c>
      <c r="AE17" s="528">
        <f t="shared" si="7"/>
        <v>0</v>
      </c>
      <c r="AF17" s="528">
        <f t="shared" si="7"/>
        <v>0</v>
      </c>
      <c r="AG17" s="529">
        <f t="shared" si="7"/>
        <v>5</v>
      </c>
      <c r="AH17" s="529">
        <f t="shared" si="7"/>
        <v>2</v>
      </c>
      <c r="AI17" s="529">
        <f t="shared" si="7"/>
        <v>0</v>
      </c>
      <c r="AJ17" s="529">
        <f t="shared" si="7"/>
        <v>3</v>
      </c>
      <c r="AK17" s="530">
        <f t="shared" si="7"/>
        <v>1</v>
      </c>
      <c r="AL17" s="530">
        <f t="shared" si="7"/>
        <v>1</v>
      </c>
      <c r="AM17" s="530">
        <f t="shared" si="7"/>
        <v>0</v>
      </c>
      <c r="AN17" s="530">
        <f t="shared" si="7"/>
        <v>0</v>
      </c>
    </row>
    <row r="18" spans="1:42" ht="15" customHeight="1" x14ac:dyDescent="0.25">
      <c r="A18" s="683" t="s">
        <v>838</v>
      </c>
      <c r="B18" s="684"/>
      <c r="C18" s="684"/>
      <c r="D18" s="684"/>
      <c r="E18" s="684"/>
      <c r="F18" s="684"/>
      <c r="G18" s="684"/>
      <c r="H18" s="684"/>
      <c r="I18" s="684"/>
      <c r="J18" s="684"/>
      <c r="K18" s="684"/>
      <c r="L18" s="684"/>
      <c r="M18" s="684"/>
      <c r="N18" s="684"/>
      <c r="O18" s="684"/>
      <c r="P18" s="684"/>
      <c r="Q18" s="684"/>
      <c r="R18" s="684"/>
      <c r="S18" s="684"/>
      <c r="T18" s="684"/>
      <c r="U18" s="684"/>
      <c r="V18" s="684"/>
      <c r="W18" s="684"/>
      <c r="X18" s="684"/>
      <c r="Y18" s="684"/>
      <c r="Z18" s="684"/>
      <c r="AA18" s="684"/>
      <c r="AB18" s="684"/>
      <c r="AC18" s="684"/>
      <c r="AD18" s="684"/>
      <c r="AE18" s="684"/>
      <c r="AF18" s="684"/>
      <c r="AG18" s="684"/>
      <c r="AH18" s="684"/>
      <c r="AI18" s="684"/>
      <c r="AJ18" s="684"/>
      <c r="AK18" s="684"/>
      <c r="AL18" s="684"/>
      <c r="AM18" s="684"/>
      <c r="AN18" s="684"/>
      <c r="AO18" s="684"/>
      <c r="AP18" s="684"/>
    </row>
    <row r="19" spans="1:42" ht="15" customHeight="1" x14ac:dyDescent="0.25">
      <c r="A19" t="s">
        <v>250</v>
      </c>
      <c r="B19" s="9"/>
      <c r="C19" s="9"/>
      <c r="D19" s="9"/>
      <c r="E19" s="9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42" ht="15" customHeight="1" x14ac:dyDescent="0.25">
      <c r="A20" t="s">
        <v>560</v>
      </c>
      <c r="B20" s="9"/>
      <c r="C20" s="9"/>
      <c r="D20" s="9"/>
      <c r="E20" s="9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42" ht="15" customHeight="1" x14ac:dyDescent="0.25">
      <c r="A21" t="s">
        <v>556</v>
      </c>
      <c r="B21" s="9"/>
      <c r="C21" s="9"/>
      <c r="D21" s="9"/>
      <c r="E21" s="9"/>
      <c r="F21" s="18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42" ht="15" customHeight="1" x14ac:dyDescent="0.25">
      <c r="A22" t="s">
        <v>121</v>
      </c>
      <c r="B22" s="9"/>
      <c r="C22" s="9"/>
      <c r="D22" s="9"/>
      <c r="E22" s="9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42" ht="15" customHeight="1" x14ac:dyDescent="0.25">
      <c r="A23" t="s">
        <v>818</v>
      </c>
      <c r="B23" s="9"/>
      <c r="C23" s="9"/>
      <c r="D23" s="9"/>
      <c r="E23" s="9"/>
      <c r="F23" s="18"/>
      <c r="G23" s="18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42" ht="15" customHeight="1" x14ac:dyDescent="0.25">
      <c r="A24" s="197"/>
      <c r="B24" s="9" t="s">
        <v>45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42" ht="15" customHeight="1" x14ac:dyDescent="0.25">
      <c r="A25" s="195"/>
      <c r="B25" s="9" t="s">
        <v>43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42" ht="15" customHeight="1" x14ac:dyDescent="0.25">
      <c r="A26" s="196"/>
      <c r="B26" s="9" t="s">
        <v>44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42" ht="15" customHeight="1" x14ac:dyDescent="0.25">
      <c r="A27" s="19" t="s">
        <v>28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42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42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42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42" ht="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42" ht="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</sheetData>
  <mergeCells count="11">
    <mergeCell ref="A18:AP18"/>
    <mergeCell ref="C14:E14"/>
    <mergeCell ref="C15:E15"/>
    <mergeCell ref="C16:E16"/>
    <mergeCell ref="C17:E17"/>
    <mergeCell ref="N1:O1"/>
    <mergeCell ref="P1:R1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6"/>
  <sheetViews>
    <sheetView workbookViewId="0">
      <pane ySplit="2" topLeftCell="A3" activePane="bottomLeft" state="frozen"/>
      <selection pane="bottomLeft" activeCell="S14" sqref="S14:X14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140625" customWidth="1"/>
    <col min="5" max="18" width="3.7109375" customWidth="1"/>
    <col min="19" max="20" width="6.28515625" customWidth="1"/>
    <col min="21" max="21" width="30.5703125" customWidth="1"/>
    <col min="22" max="22" width="22.42578125" customWidth="1"/>
    <col min="23" max="23" width="21.7109375" customWidth="1"/>
    <col min="24" max="24" width="30.5703125" customWidth="1"/>
    <col min="25" max="40" width="3.7109375" customWidth="1"/>
  </cols>
  <sheetData>
    <row r="1" spans="1:40" ht="15" customHeight="1" thickBot="1" x14ac:dyDescent="0.3">
      <c r="A1" s="746" t="s">
        <v>158</v>
      </c>
      <c r="B1" s="747"/>
      <c r="C1" s="747"/>
      <c r="D1" s="194"/>
      <c r="E1" s="748" t="s">
        <v>24</v>
      </c>
      <c r="F1" s="749"/>
      <c r="G1" s="750"/>
      <c r="H1" s="748" t="s">
        <v>23</v>
      </c>
      <c r="I1" s="750"/>
      <c r="J1" s="743" t="s">
        <v>6</v>
      </c>
      <c r="K1" s="744"/>
      <c r="L1" s="744"/>
      <c r="M1" s="745"/>
      <c r="N1" s="743" t="s">
        <v>7</v>
      </c>
      <c r="O1" s="745"/>
      <c r="P1" s="743" t="s">
        <v>25</v>
      </c>
      <c r="Q1" s="744"/>
      <c r="R1" s="745"/>
      <c r="S1" s="72" t="s">
        <v>8</v>
      </c>
      <c r="T1" s="72" t="s">
        <v>9</v>
      </c>
      <c r="U1" s="73" t="s">
        <v>10</v>
      </c>
      <c r="V1" s="72" t="s">
        <v>11</v>
      </c>
      <c r="W1" s="74" t="s">
        <v>26</v>
      </c>
      <c r="X1" s="215" t="s">
        <v>27</v>
      </c>
      <c r="Y1" s="742" t="s">
        <v>20</v>
      </c>
      <c r="Z1" s="675"/>
      <c r="AA1" s="675"/>
      <c r="AB1" s="676"/>
      <c r="AC1" s="742" t="s">
        <v>64</v>
      </c>
      <c r="AD1" s="675"/>
      <c r="AE1" s="675"/>
      <c r="AF1" s="676"/>
      <c r="AG1" s="742" t="s">
        <v>65</v>
      </c>
      <c r="AH1" s="675"/>
      <c r="AI1" s="675"/>
      <c r="AJ1" s="676"/>
      <c r="AK1" s="742" t="s">
        <v>66</v>
      </c>
      <c r="AL1" s="675"/>
      <c r="AM1" s="675"/>
      <c r="AN1" s="676"/>
    </row>
    <row r="2" spans="1:40" ht="15" customHeight="1" thickBot="1" x14ac:dyDescent="0.3">
      <c r="A2" s="75" t="s">
        <v>19</v>
      </c>
      <c r="B2" s="76" t="s">
        <v>18</v>
      </c>
      <c r="C2" s="77" t="s">
        <v>17</v>
      </c>
      <c r="D2" s="77" t="s">
        <v>42</v>
      </c>
      <c r="E2" s="78" t="s">
        <v>16</v>
      </c>
      <c r="F2" s="78" t="s">
        <v>4</v>
      </c>
      <c r="G2" s="78" t="s">
        <v>5</v>
      </c>
      <c r="H2" s="79" t="s">
        <v>12</v>
      </c>
      <c r="I2" s="79" t="s">
        <v>3</v>
      </c>
      <c r="J2" s="79" t="s">
        <v>12</v>
      </c>
      <c r="K2" s="79" t="s">
        <v>13</v>
      </c>
      <c r="L2" s="79" t="s">
        <v>2</v>
      </c>
      <c r="M2" s="79" t="s">
        <v>14</v>
      </c>
      <c r="N2" s="79" t="s">
        <v>15</v>
      </c>
      <c r="O2" s="79" t="s">
        <v>16</v>
      </c>
      <c r="P2" s="79" t="s">
        <v>21</v>
      </c>
      <c r="Q2" s="79" t="s">
        <v>22</v>
      </c>
      <c r="R2" s="79" t="s">
        <v>12</v>
      </c>
      <c r="S2" s="80"/>
      <c r="T2" s="81"/>
      <c r="U2" s="82"/>
      <c r="V2" s="80"/>
      <c r="W2" s="83"/>
      <c r="X2" s="84"/>
      <c r="Y2" s="638" t="s">
        <v>0</v>
      </c>
      <c r="Z2" s="638" t="s">
        <v>1</v>
      </c>
      <c r="AA2" s="638" t="s">
        <v>2</v>
      </c>
      <c r="AB2" s="638" t="s">
        <v>3</v>
      </c>
      <c r="AC2" s="638" t="s">
        <v>0</v>
      </c>
      <c r="AD2" s="638" t="s">
        <v>1</v>
      </c>
      <c r="AE2" s="638" t="s">
        <v>2</v>
      </c>
      <c r="AF2" s="638" t="s">
        <v>3</v>
      </c>
      <c r="AG2" s="638" t="s">
        <v>0</v>
      </c>
      <c r="AH2" s="638" t="s">
        <v>1</v>
      </c>
      <c r="AI2" s="638" t="s">
        <v>2</v>
      </c>
      <c r="AJ2" s="638" t="s">
        <v>3</v>
      </c>
      <c r="AK2" s="638" t="s">
        <v>0</v>
      </c>
      <c r="AL2" s="638" t="s">
        <v>1</v>
      </c>
      <c r="AM2" s="638" t="s">
        <v>2</v>
      </c>
      <c r="AN2" s="638" t="s">
        <v>3</v>
      </c>
    </row>
    <row r="3" spans="1:40" ht="15" customHeight="1" thickBot="1" x14ac:dyDescent="0.3">
      <c r="A3" s="230">
        <v>43134</v>
      </c>
      <c r="B3" s="253" t="s">
        <v>47</v>
      </c>
      <c r="C3" s="221" t="s">
        <v>35</v>
      </c>
      <c r="D3" s="221" t="s">
        <v>173</v>
      </c>
      <c r="E3" s="222" t="s">
        <v>1</v>
      </c>
      <c r="F3" s="222">
        <v>15</v>
      </c>
      <c r="G3" s="222">
        <v>13</v>
      </c>
      <c r="H3" s="222">
        <v>0</v>
      </c>
      <c r="I3" s="222">
        <v>0</v>
      </c>
      <c r="J3" s="222">
        <v>0</v>
      </c>
      <c r="K3" s="222">
        <v>0</v>
      </c>
      <c r="L3" s="222">
        <v>1</v>
      </c>
      <c r="M3" s="222">
        <v>4</v>
      </c>
      <c r="N3" s="222">
        <v>0</v>
      </c>
      <c r="O3" s="222">
        <v>0</v>
      </c>
      <c r="P3" s="222">
        <v>0</v>
      </c>
      <c r="Q3" s="222">
        <v>1</v>
      </c>
      <c r="R3" s="222">
        <v>1</v>
      </c>
      <c r="S3" s="223">
        <v>74878</v>
      </c>
      <c r="T3" s="461" t="s">
        <v>227</v>
      </c>
      <c r="U3" s="224" t="s">
        <v>223</v>
      </c>
      <c r="V3" s="223" t="s">
        <v>224</v>
      </c>
      <c r="W3" s="225" t="s">
        <v>225</v>
      </c>
      <c r="X3" s="226" t="s">
        <v>226</v>
      </c>
      <c r="Y3" s="227">
        <v>1</v>
      </c>
      <c r="Z3" s="227">
        <v>1</v>
      </c>
      <c r="AA3" s="227">
        <v>0</v>
      </c>
      <c r="AB3" s="228">
        <v>0</v>
      </c>
      <c r="AC3" s="227">
        <v>0</v>
      </c>
      <c r="AD3" s="227">
        <v>0</v>
      </c>
      <c r="AE3" s="227">
        <v>0</v>
      </c>
      <c r="AF3" s="228">
        <v>0</v>
      </c>
      <c r="AG3" s="227">
        <v>1</v>
      </c>
      <c r="AH3" s="227">
        <v>1</v>
      </c>
      <c r="AI3" s="227">
        <v>0</v>
      </c>
      <c r="AJ3" s="228">
        <v>0</v>
      </c>
      <c r="AK3" s="227">
        <v>0</v>
      </c>
      <c r="AL3" s="227">
        <v>0</v>
      </c>
      <c r="AM3" s="227">
        <v>0</v>
      </c>
      <c r="AN3" s="228">
        <v>0</v>
      </c>
    </row>
    <row r="4" spans="1:40" ht="15" customHeight="1" thickBot="1" x14ac:dyDescent="0.3">
      <c r="A4" s="239">
        <v>43141</v>
      </c>
      <c r="B4" s="240" t="s">
        <v>47</v>
      </c>
      <c r="C4" s="240" t="s">
        <v>33</v>
      </c>
      <c r="D4" s="240" t="s">
        <v>176</v>
      </c>
      <c r="E4" s="241" t="s">
        <v>1</v>
      </c>
      <c r="F4" s="241">
        <v>56</v>
      </c>
      <c r="G4" s="241">
        <v>19</v>
      </c>
      <c r="H4" s="241">
        <v>1</v>
      </c>
      <c r="I4" s="241">
        <v>0</v>
      </c>
      <c r="J4" s="241">
        <v>8</v>
      </c>
      <c r="K4" s="241">
        <v>8</v>
      </c>
      <c r="L4" s="241">
        <v>0</v>
      </c>
      <c r="M4" s="241">
        <v>0</v>
      </c>
      <c r="N4" s="241">
        <v>0</v>
      </c>
      <c r="O4" s="241">
        <v>0</v>
      </c>
      <c r="P4" s="241">
        <v>0</v>
      </c>
      <c r="Q4" s="241">
        <v>0</v>
      </c>
      <c r="R4" s="241">
        <v>3</v>
      </c>
      <c r="S4" s="254">
        <v>51700</v>
      </c>
      <c r="T4" s="409" t="s">
        <v>266</v>
      </c>
      <c r="U4" s="256" t="s">
        <v>215</v>
      </c>
      <c r="V4" s="254" t="s">
        <v>214</v>
      </c>
      <c r="W4" s="242" t="s">
        <v>213</v>
      </c>
      <c r="X4" s="257" t="s">
        <v>216</v>
      </c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9">
        <v>0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5" customHeight="1" thickBot="1" x14ac:dyDescent="0.3">
      <c r="A5" s="239">
        <v>43155</v>
      </c>
      <c r="B5" s="240" t="s">
        <v>47</v>
      </c>
      <c r="C5" s="240" t="s">
        <v>32</v>
      </c>
      <c r="D5" s="240" t="s">
        <v>176</v>
      </c>
      <c r="E5" s="241" t="s">
        <v>1</v>
      </c>
      <c r="F5" s="241">
        <v>37</v>
      </c>
      <c r="G5" s="241">
        <v>27</v>
      </c>
      <c r="H5" s="241">
        <v>1</v>
      </c>
      <c r="I5" s="241">
        <v>0</v>
      </c>
      <c r="J5" s="241">
        <v>5</v>
      </c>
      <c r="K5" s="241">
        <v>3</v>
      </c>
      <c r="L5" s="241">
        <v>0</v>
      </c>
      <c r="M5" s="241">
        <v>2</v>
      </c>
      <c r="N5" s="241">
        <v>0</v>
      </c>
      <c r="O5" s="241">
        <v>0</v>
      </c>
      <c r="P5" s="241">
        <v>0</v>
      </c>
      <c r="Q5" s="241">
        <v>0</v>
      </c>
      <c r="R5" s="241">
        <v>3</v>
      </c>
      <c r="S5" s="254">
        <v>51700</v>
      </c>
      <c r="T5" s="409" t="s">
        <v>335</v>
      </c>
      <c r="U5" s="256" t="s">
        <v>336</v>
      </c>
      <c r="V5" s="254" t="s">
        <v>224</v>
      </c>
      <c r="W5" s="242" t="s">
        <v>213</v>
      </c>
      <c r="X5" s="257" t="s">
        <v>216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9">
        <v>43169</v>
      </c>
      <c r="B6" s="240" t="s">
        <v>47</v>
      </c>
      <c r="C6" s="240" t="s">
        <v>36</v>
      </c>
      <c r="D6" s="240" t="s">
        <v>176</v>
      </c>
      <c r="E6" s="241" t="s">
        <v>1</v>
      </c>
      <c r="F6" s="241">
        <v>28</v>
      </c>
      <c r="G6" s="241">
        <v>8</v>
      </c>
      <c r="H6" s="241">
        <v>1</v>
      </c>
      <c r="I6" s="241">
        <v>0</v>
      </c>
      <c r="J6" s="241">
        <v>4</v>
      </c>
      <c r="K6" s="241">
        <v>4</v>
      </c>
      <c r="L6" s="241">
        <v>0</v>
      </c>
      <c r="M6" s="241">
        <v>0</v>
      </c>
      <c r="N6" s="241">
        <v>0</v>
      </c>
      <c r="O6" s="241">
        <v>0</v>
      </c>
      <c r="P6" s="241">
        <v>0</v>
      </c>
      <c r="Q6" s="241">
        <v>0</v>
      </c>
      <c r="R6" s="241">
        <v>1</v>
      </c>
      <c r="S6" s="254">
        <v>51700</v>
      </c>
      <c r="T6" s="409" t="s">
        <v>390</v>
      </c>
      <c r="U6" s="256" t="s">
        <v>225</v>
      </c>
      <c r="V6" s="254" t="s">
        <v>391</v>
      </c>
      <c r="W6" s="242" t="s">
        <v>392</v>
      </c>
      <c r="X6" s="257" t="s">
        <v>230</v>
      </c>
      <c r="Y6" s="258">
        <v>1</v>
      </c>
      <c r="Z6" s="258">
        <v>1</v>
      </c>
      <c r="AA6" s="258">
        <v>0</v>
      </c>
      <c r="AB6" s="259">
        <v>0</v>
      </c>
      <c r="AC6" s="258">
        <v>1</v>
      </c>
      <c r="AD6" s="258">
        <v>1</v>
      </c>
      <c r="AE6" s="258">
        <v>0</v>
      </c>
      <c r="AF6" s="259">
        <v>0</v>
      </c>
      <c r="AG6" s="258">
        <v>0</v>
      </c>
      <c r="AH6" s="258">
        <v>0</v>
      </c>
      <c r="AI6" s="258">
        <v>0</v>
      </c>
      <c r="AJ6" s="258">
        <v>0</v>
      </c>
      <c r="AK6" s="258">
        <v>0</v>
      </c>
      <c r="AL6" s="258">
        <v>0</v>
      </c>
      <c r="AM6" s="258">
        <v>0</v>
      </c>
      <c r="AN6" s="258">
        <v>0</v>
      </c>
    </row>
    <row r="7" spans="1:40" ht="15" customHeight="1" thickBot="1" x14ac:dyDescent="0.3">
      <c r="A7" s="230">
        <v>43176</v>
      </c>
      <c r="B7" s="221" t="s">
        <v>47</v>
      </c>
      <c r="C7" s="221" t="s">
        <v>30</v>
      </c>
      <c r="D7" s="221" t="s">
        <v>177</v>
      </c>
      <c r="E7" s="222" t="s">
        <v>1</v>
      </c>
      <c r="F7" s="222">
        <v>24</v>
      </c>
      <c r="G7" s="222">
        <v>15</v>
      </c>
      <c r="H7" s="222">
        <v>0</v>
      </c>
      <c r="I7" s="222">
        <v>0</v>
      </c>
      <c r="J7" s="222">
        <v>3</v>
      </c>
      <c r="K7" s="222">
        <v>3</v>
      </c>
      <c r="L7" s="222">
        <v>0</v>
      </c>
      <c r="M7" s="222">
        <v>1</v>
      </c>
      <c r="N7" s="222">
        <v>1</v>
      </c>
      <c r="O7" s="222">
        <v>0</v>
      </c>
      <c r="P7" s="222">
        <v>0</v>
      </c>
      <c r="Q7" s="222">
        <v>0</v>
      </c>
      <c r="R7" s="222">
        <v>3</v>
      </c>
      <c r="S7" s="223">
        <v>82062</v>
      </c>
      <c r="T7" s="461" t="s">
        <v>418</v>
      </c>
      <c r="U7" s="224" t="s">
        <v>398</v>
      </c>
      <c r="V7" s="223" t="s">
        <v>397</v>
      </c>
      <c r="W7" s="225" t="s">
        <v>396</v>
      </c>
      <c r="X7" s="226" t="s">
        <v>223</v>
      </c>
      <c r="Y7" s="227">
        <v>1</v>
      </c>
      <c r="Z7" s="227">
        <v>1</v>
      </c>
      <c r="AA7" s="227">
        <v>0</v>
      </c>
      <c r="AB7" s="228">
        <v>0</v>
      </c>
      <c r="AC7" s="227">
        <v>0</v>
      </c>
      <c r="AD7" s="227">
        <v>0</v>
      </c>
      <c r="AE7" s="227">
        <v>0</v>
      </c>
      <c r="AF7" s="228">
        <v>0</v>
      </c>
      <c r="AG7" s="227">
        <v>1</v>
      </c>
      <c r="AH7" s="227">
        <v>1</v>
      </c>
      <c r="AI7" s="227">
        <v>0</v>
      </c>
      <c r="AJ7" s="227">
        <v>0</v>
      </c>
      <c r="AK7" s="227">
        <v>0</v>
      </c>
      <c r="AL7" s="227">
        <v>0</v>
      </c>
      <c r="AM7" s="227">
        <v>0</v>
      </c>
      <c r="AN7" s="227">
        <v>0</v>
      </c>
    </row>
    <row r="8" spans="1:40" ht="15" customHeight="1" thickBot="1" x14ac:dyDescent="0.3">
      <c r="A8" s="230">
        <v>43260</v>
      </c>
      <c r="B8" s="221" t="s">
        <v>46</v>
      </c>
      <c r="C8" s="221" t="s">
        <v>29</v>
      </c>
      <c r="D8" s="221" t="s">
        <v>183</v>
      </c>
      <c r="E8" s="222" t="s">
        <v>3</v>
      </c>
      <c r="F8" s="222">
        <v>9</v>
      </c>
      <c r="G8" s="222">
        <v>18</v>
      </c>
      <c r="H8" s="222" t="s">
        <v>118</v>
      </c>
      <c r="I8" s="222" t="s">
        <v>118</v>
      </c>
      <c r="J8" s="222">
        <v>0</v>
      </c>
      <c r="K8" s="222">
        <v>0</v>
      </c>
      <c r="L8" s="222">
        <v>0</v>
      </c>
      <c r="M8" s="222">
        <v>3</v>
      </c>
      <c r="N8" s="222">
        <v>0</v>
      </c>
      <c r="O8" s="222">
        <v>0</v>
      </c>
      <c r="P8" s="222" t="s">
        <v>118</v>
      </c>
      <c r="Q8" s="222" t="s">
        <v>118</v>
      </c>
      <c r="R8" s="222">
        <v>2</v>
      </c>
      <c r="S8" s="223">
        <v>46273</v>
      </c>
      <c r="T8" s="271" t="s">
        <v>578</v>
      </c>
      <c r="U8" s="224" t="s">
        <v>399</v>
      </c>
      <c r="V8" s="223" t="s">
        <v>397</v>
      </c>
      <c r="W8" s="223" t="s">
        <v>213</v>
      </c>
      <c r="X8" s="225" t="s">
        <v>226</v>
      </c>
      <c r="Y8" s="227">
        <v>1</v>
      </c>
      <c r="Z8" s="227">
        <v>0</v>
      </c>
      <c r="AA8" s="227">
        <v>0</v>
      </c>
      <c r="AB8" s="228">
        <v>1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0</v>
      </c>
      <c r="AI8" s="227">
        <v>0</v>
      </c>
      <c r="AJ8" s="228">
        <v>1</v>
      </c>
      <c r="AK8" s="227">
        <v>0</v>
      </c>
      <c r="AL8" s="227">
        <v>0</v>
      </c>
      <c r="AM8" s="227">
        <v>0</v>
      </c>
      <c r="AN8" s="228">
        <v>0</v>
      </c>
    </row>
    <row r="9" spans="1:40" ht="15" customHeight="1" thickBot="1" x14ac:dyDescent="0.3">
      <c r="A9" s="230">
        <v>43267</v>
      </c>
      <c r="B9" s="221" t="s">
        <v>46</v>
      </c>
      <c r="C9" s="221" t="s">
        <v>29</v>
      </c>
      <c r="D9" s="221" t="s">
        <v>190</v>
      </c>
      <c r="E9" s="222" t="s">
        <v>1</v>
      </c>
      <c r="F9" s="222">
        <v>26</v>
      </c>
      <c r="G9" s="222">
        <v>21</v>
      </c>
      <c r="H9" s="222" t="s">
        <v>118</v>
      </c>
      <c r="I9" s="222" t="s">
        <v>118</v>
      </c>
      <c r="J9" s="222">
        <v>2</v>
      </c>
      <c r="K9" s="222">
        <v>2</v>
      </c>
      <c r="L9" s="222">
        <v>0</v>
      </c>
      <c r="M9" s="222">
        <v>4</v>
      </c>
      <c r="N9" s="222">
        <v>2</v>
      </c>
      <c r="O9" s="222">
        <v>0</v>
      </c>
      <c r="P9" s="222" t="s">
        <v>118</v>
      </c>
      <c r="Q9" s="222" t="s">
        <v>118</v>
      </c>
      <c r="R9" s="222">
        <v>3</v>
      </c>
      <c r="S9" s="223">
        <v>29018</v>
      </c>
      <c r="T9" s="461" t="s">
        <v>623</v>
      </c>
      <c r="U9" s="224" t="s">
        <v>226</v>
      </c>
      <c r="V9" s="225" t="s">
        <v>397</v>
      </c>
      <c r="W9" s="225" t="s">
        <v>213</v>
      </c>
      <c r="X9" s="225" t="s">
        <v>399</v>
      </c>
      <c r="Y9" s="227">
        <v>1</v>
      </c>
      <c r="Z9" s="227">
        <v>1</v>
      </c>
      <c r="AA9" s="227">
        <v>0</v>
      </c>
      <c r="AB9" s="228">
        <v>0</v>
      </c>
      <c r="AC9" s="227">
        <v>1</v>
      </c>
      <c r="AD9" s="227">
        <v>1</v>
      </c>
      <c r="AE9" s="227">
        <v>0</v>
      </c>
      <c r="AF9" s="228">
        <v>0</v>
      </c>
      <c r="AG9" s="227">
        <v>0</v>
      </c>
      <c r="AH9" s="227">
        <v>0</v>
      </c>
      <c r="AI9" s="227">
        <v>0</v>
      </c>
      <c r="AJ9" s="228">
        <v>0</v>
      </c>
      <c r="AK9" s="227">
        <v>0</v>
      </c>
      <c r="AL9" s="227">
        <v>0</v>
      </c>
      <c r="AM9" s="227">
        <v>0</v>
      </c>
      <c r="AN9" s="228">
        <v>0</v>
      </c>
    </row>
    <row r="10" spans="1:40" ht="15" customHeight="1" thickBot="1" x14ac:dyDescent="0.3">
      <c r="A10" s="230">
        <v>42909</v>
      </c>
      <c r="B10" s="221" t="s">
        <v>46</v>
      </c>
      <c r="C10" s="221" t="s">
        <v>29</v>
      </c>
      <c r="D10" s="221" t="s">
        <v>196</v>
      </c>
      <c r="E10" s="222" t="s">
        <v>1</v>
      </c>
      <c r="F10" s="222">
        <v>20</v>
      </c>
      <c r="G10" s="222">
        <v>16</v>
      </c>
      <c r="H10" s="222" t="s">
        <v>118</v>
      </c>
      <c r="I10" s="222" t="s">
        <v>118</v>
      </c>
      <c r="J10" s="222">
        <v>1</v>
      </c>
      <c r="K10" s="222">
        <v>0</v>
      </c>
      <c r="L10" s="222">
        <v>0</v>
      </c>
      <c r="M10" s="222">
        <v>5</v>
      </c>
      <c r="N10" s="222">
        <v>1</v>
      </c>
      <c r="O10" s="222">
        <v>0</v>
      </c>
      <c r="P10" s="222" t="s">
        <v>118</v>
      </c>
      <c r="Q10" s="222" t="s">
        <v>118</v>
      </c>
      <c r="R10" s="222">
        <v>1</v>
      </c>
      <c r="S10" s="223">
        <v>44085</v>
      </c>
      <c r="T10" s="271" t="s">
        <v>664</v>
      </c>
      <c r="U10" s="224" t="s">
        <v>213</v>
      </c>
      <c r="V10" s="223" t="s">
        <v>397</v>
      </c>
      <c r="W10" s="225" t="s">
        <v>226</v>
      </c>
      <c r="X10" s="226" t="s">
        <v>564</v>
      </c>
      <c r="Y10" s="227">
        <v>1</v>
      </c>
      <c r="Z10" s="227">
        <v>1</v>
      </c>
      <c r="AA10" s="227">
        <v>0</v>
      </c>
      <c r="AB10" s="228">
        <v>0</v>
      </c>
      <c r="AC10" s="227">
        <v>0</v>
      </c>
      <c r="AD10" s="227">
        <v>0</v>
      </c>
      <c r="AE10" s="227">
        <v>0</v>
      </c>
      <c r="AF10" s="228">
        <v>0</v>
      </c>
      <c r="AG10" s="227">
        <v>1</v>
      </c>
      <c r="AH10" s="227">
        <v>1</v>
      </c>
      <c r="AI10" s="227">
        <v>0</v>
      </c>
      <c r="AJ10" s="228">
        <v>0</v>
      </c>
      <c r="AK10" s="227">
        <v>0</v>
      </c>
      <c r="AL10" s="227">
        <v>0</v>
      </c>
      <c r="AM10" s="227">
        <v>0</v>
      </c>
      <c r="AN10" s="228">
        <v>0</v>
      </c>
    </row>
    <row r="11" spans="1:40" ht="15" customHeight="1" thickBot="1" x14ac:dyDescent="0.3">
      <c r="A11" s="231">
        <v>43407</v>
      </c>
      <c r="B11" s="232" t="s">
        <v>46</v>
      </c>
      <c r="C11" s="232" t="s">
        <v>33</v>
      </c>
      <c r="D11" s="232" t="s">
        <v>550</v>
      </c>
      <c r="E11" s="233" t="s">
        <v>1</v>
      </c>
      <c r="F11" s="233">
        <v>54</v>
      </c>
      <c r="G11" s="233">
        <v>7</v>
      </c>
      <c r="H11" s="233" t="s">
        <v>118</v>
      </c>
      <c r="I11" s="233" t="s">
        <v>118</v>
      </c>
      <c r="J11" s="233">
        <v>8</v>
      </c>
      <c r="K11" s="233">
        <v>7</v>
      </c>
      <c r="L11" s="233">
        <v>0</v>
      </c>
      <c r="M11" s="233">
        <v>0</v>
      </c>
      <c r="N11" s="233">
        <v>0</v>
      </c>
      <c r="O11" s="233">
        <v>0</v>
      </c>
      <c r="P11" s="233" t="s">
        <v>118</v>
      </c>
      <c r="Q11" s="233" t="s">
        <v>118</v>
      </c>
      <c r="R11" s="233">
        <v>1</v>
      </c>
      <c r="S11" s="248">
        <v>35081</v>
      </c>
      <c r="T11" s="481" t="s">
        <v>297</v>
      </c>
      <c r="U11" s="249" t="s">
        <v>223</v>
      </c>
      <c r="V11" s="248" t="s">
        <v>802</v>
      </c>
      <c r="W11" s="248" t="s">
        <v>215</v>
      </c>
      <c r="X11" s="250" t="s">
        <v>353</v>
      </c>
      <c r="Y11" s="251">
        <v>1</v>
      </c>
      <c r="Z11" s="251">
        <v>1</v>
      </c>
      <c r="AA11" s="251">
        <v>0</v>
      </c>
      <c r="AB11" s="252">
        <v>0</v>
      </c>
      <c r="AC11" s="251">
        <v>0</v>
      </c>
      <c r="AD11" s="251">
        <v>0</v>
      </c>
      <c r="AE11" s="251">
        <v>0</v>
      </c>
      <c r="AF11" s="252">
        <v>0</v>
      </c>
      <c r="AG11" s="251">
        <v>0</v>
      </c>
      <c r="AH11" s="251">
        <v>0</v>
      </c>
      <c r="AI11" s="251">
        <v>0</v>
      </c>
      <c r="AJ11" s="252">
        <v>0</v>
      </c>
      <c r="AK11" s="251">
        <v>1</v>
      </c>
      <c r="AL11" s="251">
        <v>1</v>
      </c>
      <c r="AM11" s="251">
        <v>0</v>
      </c>
      <c r="AN11" s="252">
        <v>0</v>
      </c>
    </row>
    <row r="12" spans="1:40" ht="15" customHeight="1" thickBot="1" x14ac:dyDescent="0.3">
      <c r="A12" s="239">
        <v>43414</v>
      </c>
      <c r="B12" s="240" t="s">
        <v>46</v>
      </c>
      <c r="C12" s="240" t="s">
        <v>38</v>
      </c>
      <c r="D12" s="240" t="s">
        <v>176</v>
      </c>
      <c r="E12" s="241" t="s">
        <v>1</v>
      </c>
      <c r="F12" s="241">
        <v>28</v>
      </c>
      <c r="G12" s="241">
        <v>17</v>
      </c>
      <c r="H12" s="241" t="s">
        <v>118</v>
      </c>
      <c r="I12" s="241" t="s">
        <v>118</v>
      </c>
      <c r="J12" s="241">
        <v>3</v>
      </c>
      <c r="K12" s="241">
        <v>2</v>
      </c>
      <c r="L12" s="241">
        <v>0</v>
      </c>
      <c r="M12" s="241">
        <v>3</v>
      </c>
      <c r="N12" s="241">
        <v>0</v>
      </c>
      <c r="O12" s="241">
        <v>0</v>
      </c>
      <c r="P12" s="241" t="s">
        <v>118</v>
      </c>
      <c r="Q12" s="241" t="s">
        <v>118</v>
      </c>
      <c r="R12" s="241">
        <v>1</v>
      </c>
      <c r="S12" s="254">
        <v>52000</v>
      </c>
      <c r="T12" s="409" t="s">
        <v>846</v>
      </c>
      <c r="U12" s="256" t="s">
        <v>239</v>
      </c>
      <c r="V12" s="254" t="s">
        <v>214</v>
      </c>
      <c r="W12" s="254" t="s">
        <v>398</v>
      </c>
      <c r="X12" s="243" t="s">
        <v>424</v>
      </c>
      <c r="Y12" s="258">
        <v>1</v>
      </c>
      <c r="Z12" s="258">
        <v>1</v>
      </c>
      <c r="AA12" s="258">
        <v>0</v>
      </c>
      <c r="AB12" s="259">
        <v>0</v>
      </c>
      <c r="AC12" s="258">
        <v>1</v>
      </c>
      <c r="AD12" s="258">
        <v>1</v>
      </c>
      <c r="AE12" s="258">
        <v>0</v>
      </c>
      <c r="AF12" s="259">
        <v>0</v>
      </c>
      <c r="AG12" s="258">
        <v>0</v>
      </c>
      <c r="AH12" s="258">
        <v>0</v>
      </c>
      <c r="AI12" s="258">
        <v>0</v>
      </c>
      <c r="AJ12" s="259">
        <v>0</v>
      </c>
      <c r="AK12" s="258">
        <v>0</v>
      </c>
      <c r="AL12" s="258">
        <v>0</v>
      </c>
      <c r="AM12" s="258">
        <v>0</v>
      </c>
      <c r="AN12" s="259">
        <v>0</v>
      </c>
    </row>
    <row r="13" spans="1:40" ht="15" customHeight="1" thickBot="1" x14ac:dyDescent="0.3">
      <c r="A13" s="239">
        <v>43421</v>
      </c>
      <c r="B13" s="240" t="s">
        <v>46</v>
      </c>
      <c r="C13" s="240" t="s">
        <v>187</v>
      </c>
      <c r="D13" s="240" t="s">
        <v>176</v>
      </c>
      <c r="E13" s="241" t="s">
        <v>1</v>
      </c>
      <c r="F13" s="241">
        <v>16</v>
      </c>
      <c r="G13" s="241">
        <v>9</v>
      </c>
      <c r="H13" s="241" t="s">
        <v>118</v>
      </c>
      <c r="I13" s="241" t="s">
        <v>118</v>
      </c>
      <c r="J13" s="241">
        <v>1</v>
      </c>
      <c r="K13" s="241">
        <v>1</v>
      </c>
      <c r="L13" s="241">
        <v>0</v>
      </c>
      <c r="M13" s="241">
        <v>3</v>
      </c>
      <c r="N13" s="241">
        <v>0</v>
      </c>
      <c r="O13" s="241">
        <v>0</v>
      </c>
      <c r="P13" s="241" t="s">
        <v>118</v>
      </c>
      <c r="Q13" s="241" t="s">
        <v>118</v>
      </c>
      <c r="R13" s="241">
        <v>0</v>
      </c>
      <c r="S13" s="254">
        <v>51000</v>
      </c>
      <c r="T13" s="409" t="s">
        <v>864</v>
      </c>
      <c r="U13" s="256" t="s">
        <v>225</v>
      </c>
      <c r="V13" s="254" t="s">
        <v>224</v>
      </c>
      <c r="W13" s="254" t="s">
        <v>235</v>
      </c>
      <c r="X13" s="243" t="s">
        <v>267</v>
      </c>
      <c r="Y13" s="258">
        <v>1</v>
      </c>
      <c r="Z13" s="258">
        <v>1</v>
      </c>
      <c r="AA13" s="258">
        <v>0</v>
      </c>
      <c r="AB13" s="259">
        <v>0</v>
      </c>
      <c r="AC13" s="258">
        <v>1</v>
      </c>
      <c r="AD13" s="258">
        <v>1</v>
      </c>
      <c r="AE13" s="258">
        <v>0</v>
      </c>
      <c r="AF13" s="259">
        <v>0</v>
      </c>
      <c r="AG13" s="258">
        <v>0</v>
      </c>
      <c r="AH13" s="258">
        <v>0</v>
      </c>
      <c r="AI13" s="258">
        <v>0</v>
      </c>
      <c r="AJ13" s="259">
        <v>0</v>
      </c>
      <c r="AK13" s="258">
        <v>0</v>
      </c>
      <c r="AL13" s="258">
        <v>0</v>
      </c>
      <c r="AM13" s="258">
        <v>0</v>
      </c>
      <c r="AN13" s="259">
        <v>0</v>
      </c>
    </row>
    <row r="14" spans="1:40" ht="15" customHeight="1" thickBot="1" x14ac:dyDescent="0.3">
      <c r="A14" s="239">
        <v>43428</v>
      </c>
      <c r="B14" s="240" t="s">
        <v>46</v>
      </c>
      <c r="C14" s="240" t="s">
        <v>62</v>
      </c>
      <c r="D14" s="240" t="s">
        <v>176</v>
      </c>
      <c r="E14" s="241" t="s">
        <v>1</v>
      </c>
      <c r="F14" s="241">
        <v>57</v>
      </c>
      <c r="G14" s="241">
        <v>14</v>
      </c>
      <c r="H14" s="241" t="s">
        <v>118</v>
      </c>
      <c r="I14" s="241" t="s">
        <v>118</v>
      </c>
      <c r="J14" s="241">
        <v>8</v>
      </c>
      <c r="K14" s="241">
        <v>7</v>
      </c>
      <c r="L14" s="241">
        <v>0</v>
      </c>
      <c r="M14" s="241">
        <v>1</v>
      </c>
      <c r="N14" s="241">
        <v>1</v>
      </c>
      <c r="O14" s="241">
        <v>0</v>
      </c>
      <c r="P14" s="241" t="s">
        <v>118</v>
      </c>
      <c r="Q14" s="241" t="s">
        <v>118</v>
      </c>
      <c r="R14" s="241">
        <v>2</v>
      </c>
      <c r="S14" s="242">
        <v>51000</v>
      </c>
      <c r="T14" s="483" t="s">
        <v>908</v>
      </c>
      <c r="U14" s="242" t="s">
        <v>392</v>
      </c>
      <c r="V14" s="242" t="s">
        <v>350</v>
      </c>
      <c r="W14" s="242" t="s">
        <v>239</v>
      </c>
      <c r="X14" s="242" t="s">
        <v>267</v>
      </c>
      <c r="Y14" s="258">
        <v>1</v>
      </c>
      <c r="Z14" s="258">
        <v>1</v>
      </c>
      <c r="AA14" s="258">
        <v>0</v>
      </c>
      <c r="AB14" s="259">
        <v>0</v>
      </c>
      <c r="AC14" s="258">
        <v>1</v>
      </c>
      <c r="AD14" s="258">
        <v>1</v>
      </c>
      <c r="AE14" s="258">
        <v>0</v>
      </c>
      <c r="AF14" s="259">
        <v>0</v>
      </c>
      <c r="AG14" s="258">
        <v>0</v>
      </c>
      <c r="AH14" s="258">
        <v>0</v>
      </c>
      <c r="AI14" s="258">
        <v>0</v>
      </c>
      <c r="AJ14" s="259">
        <v>0</v>
      </c>
      <c r="AK14" s="258">
        <v>0</v>
      </c>
      <c r="AL14" s="258">
        <v>0</v>
      </c>
      <c r="AM14" s="258">
        <v>0</v>
      </c>
      <c r="AN14" s="259">
        <v>0</v>
      </c>
    </row>
    <row r="15" spans="1:40" ht="15.75" thickBot="1" x14ac:dyDescent="0.3">
      <c r="A15" s="509"/>
      <c r="B15" s="510"/>
      <c r="C15" s="679" t="s">
        <v>144</v>
      </c>
      <c r="D15" s="680"/>
      <c r="E15" s="681"/>
      <c r="F15" s="504">
        <f>SUM(F3:F7)</f>
        <v>160</v>
      </c>
      <c r="G15" s="504">
        <f t="shared" ref="G15:R15" si="0">SUM(G3:G7)</f>
        <v>82</v>
      </c>
      <c r="H15" s="504">
        <f t="shared" si="0"/>
        <v>3</v>
      </c>
      <c r="I15" s="504">
        <f t="shared" si="0"/>
        <v>0</v>
      </c>
      <c r="J15" s="504">
        <f t="shared" si="0"/>
        <v>20</v>
      </c>
      <c r="K15" s="504">
        <f t="shared" si="0"/>
        <v>18</v>
      </c>
      <c r="L15" s="504">
        <f t="shared" si="0"/>
        <v>1</v>
      </c>
      <c r="M15" s="504">
        <f t="shared" si="0"/>
        <v>7</v>
      </c>
      <c r="N15" s="504">
        <f t="shared" si="0"/>
        <v>1</v>
      </c>
      <c r="O15" s="504">
        <f t="shared" si="0"/>
        <v>0</v>
      </c>
      <c r="P15" s="504">
        <f t="shared" si="0"/>
        <v>0</v>
      </c>
      <c r="Q15" s="504">
        <f t="shared" si="0"/>
        <v>1</v>
      </c>
      <c r="R15" s="504">
        <f t="shared" si="0"/>
        <v>11</v>
      </c>
      <c r="S15" s="9"/>
      <c r="T15" s="9"/>
      <c r="U15" s="9"/>
      <c r="V15" s="9"/>
      <c r="W15" s="505"/>
      <c r="X15" s="531" t="s">
        <v>144</v>
      </c>
      <c r="Y15" s="504">
        <f t="shared" ref="Y15:AN15" si="1">SUM(Y3:Y7)</f>
        <v>5</v>
      </c>
      <c r="Z15" s="504">
        <f t="shared" si="1"/>
        <v>5</v>
      </c>
      <c r="AA15" s="504">
        <f t="shared" si="1"/>
        <v>0</v>
      </c>
      <c r="AB15" s="504">
        <f t="shared" si="1"/>
        <v>0</v>
      </c>
      <c r="AC15" s="506">
        <f t="shared" si="1"/>
        <v>3</v>
      </c>
      <c r="AD15" s="506">
        <f t="shared" si="1"/>
        <v>3</v>
      </c>
      <c r="AE15" s="506">
        <f t="shared" si="1"/>
        <v>0</v>
      </c>
      <c r="AF15" s="506">
        <f t="shared" si="1"/>
        <v>0</v>
      </c>
      <c r="AG15" s="507">
        <f t="shared" si="1"/>
        <v>2</v>
      </c>
      <c r="AH15" s="507">
        <f t="shared" si="1"/>
        <v>2</v>
      </c>
      <c r="AI15" s="507">
        <f t="shared" si="1"/>
        <v>0</v>
      </c>
      <c r="AJ15" s="507">
        <f t="shared" si="1"/>
        <v>0</v>
      </c>
      <c r="AK15" s="508">
        <f t="shared" si="1"/>
        <v>0</v>
      </c>
      <c r="AL15" s="508">
        <f t="shared" si="1"/>
        <v>0</v>
      </c>
      <c r="AM15" s="508">
        <f t="shared" si="1"/>
        <v>0</v>
      </c>
      <c r="AN15" s="508">
        <f t="shared" si="1"/>
        <v>0</v>
      </c>
    </row>
    <row r="16" spans="1:40" ht="15.75" thickBot="1" x14ac:dyDescent="0.3">
      <c r="A16" s="509"/>
      <c r="B16" s="510"/>
      <c r="C16" s="696" t="s">
        <v>141</v>
      </c>
      <c r="D16" s="697"/>
      <c r="E16" s="698"/>
      <c r="F16" s="511">
        <f>SUM(F8:F10)</f>
        <v>55</v>
      </c>
      <c r="G16" s="511">
        <f>SUM(G8:G10)</f>
        <v>55</v>
      </c>
      <c r="H16" s="511" t="s">
        <v>118</v>
      </c>
      <c r="I16" s="511" t="s">
        <v>118</v>
      </c>
      <c r="J16" s="511">
        <f t="shared" ref="J16:O16" si="2">SUM(J8:J10)</f>
        <v>3</v>
      </c>
      <c r="K16" s="511">
        <f t="shared" si="2"/>
        <v>2</v>
      </c>
      <c r="L16" s="511">
        <f t="shared" si="2"/>
        <v>0</v>
      </c>
      <c r="M16" s="511">
        <f t="shared" si="2"/>
        <v>12</v>
      </c>
      <c r="N16" s="511">
        <f t="shared" si="2"/>
        <v>3</v>
      </c>
      <c r="O16" s="511">
        <f t="shared" si="2"/>
        <v>0</v>
      </c>
      <c r="P16" s="511" t="s">
        <v>118</v>
      </c>
      <c r="Q16" s="511" t="s">
        <v>118</v>
      </c>
      <c r="R16" s="511">
        <f>SUM(R8:R10)</f>
        <v>6</v>
      </c>
      <c r="S16" s="512"/>
      <c r="T16" s="512"/>
      <c r="U16" s="512"/>
      <c r="V16" s="512"/>
      <c r="W16" s="513"/>
      <c r="X16" s="532" t="s">
        <v>141</v>
      </c>
      <c r="Y16" s="511">
        <f t="shared" ref="Y16:AN16" si="3">SUM(Y8:Y10)</f>
        <v>3</v>
      </c>
      <c r="Z16" s="511">
        <f t="shared" si="3"/>
        <v>2</v>
      </c>
      <c r="AA16" s="511">
        <f t="shared" si="3"/>
        <v>0</v>
      </c>
      <c r="AB16" s="511">
        <f t="shared" si="3"/>
        <v>1</v>
      </c>
      <c r="AC16" s="514">
        <f t="shared" si="3"/>
        <v>1</v>
      </c>
      <c r="AD16" s="514">
        <f t="shared" si="3"/>
        <v>1</v>
      </c>
      <c r="AE16" s="514">
        <f t="shared" si="3"/>
        <v>0</v>
      </c>
      <c r="AF16" s="514">
        <f t="shared" si="3"/>
        <v>0</v>
      </c>
      <c r="AG16" s="515">
        <f t="shared" si="3"/>
        <v>2</v>
      </c>
      <c r="AH16" s="515">
        <f t="shared" si="3"/>
        <v>1</v>
      </c>
      <c r="AI16" s="515">
        <f t="shared" si="3"/>
        <v>0</v>
      </c>
      <c r="AJ16" s="515">
        <f t="shared" si="3"/>
        <v>1</v>
      </c>
      <c r="AK16" s="516">
        <f t="shared" si="3"/>
        <v>0</v>
      </c>
      <c r="AL16" s="516">
        <f t="shared" si="3"/>
        <v>0</v>
      </c>
      <c r="AM16" s="516">
        <f t="shared" si="3"/>
        <v>0</v>
      </c>
      <c r="AN16" s="516">
        <f t="shared" si="3"/>
        <v>0</v>
      </c>
    </row>
    <row r="17" spans="1:40" ht="15.75" thickBot="1" x14ac:dyDescent="0.3">
      <c r="A17" s="509"/>
      <c r="B17" s="510"/>
      <c r="C17" s="663" t="s">
        <v>140</v>
      </c>
      <c r="D17" s="664"/>
      <c r="E17" s="665"/>
      <c r="F17" s="517">
        <f>SUM(F11:F14)</f>
        <v>155</v>
      </c>
      <c r="G17" s="517">
        <f>SUM(G11:G14)</f>
        <v>47</v>
      </c>
      <c r="H17" s="517" t="s">
        <v>118</v>
      </c>
      <c r="I17" s="517" t="s">
        <v>118</v>
      </c>
      <c r="J17" s="517">
        <f t="shared" ref="J17:O17" si="4">SUM(J11:J14)</f>
        <v>20</v>
      </c>
      <c r="K17" s="517">
        <f t="shared" si="4"/>
        <v>17</v>
      </c>
      <c r="L17" s="517">
        <f t="shared" si="4"/>
        <v>0</v>
      </c>
      <c r="M17" s="517">
        <f t="shared" si="4"/>
        <v>7</v>
      </c>
      <c r="N17" s="517">
        <f t="shared" si="4"/>
        <v>1</v>
      </c>
      <c r="O17" s="517">
        <f t="shared" si="4"/>
        <v>0</v>
      </c>
      <c r="P17" s="517" t="s">
        <v>118</v>
      </c>
      <c r="Q17" s="517" t="s">
        <v>118</v>
      </c>
      <c r="R17" s="517">
        <f>SUM(R11:R14)</f>
        <v>4</v>
      </c>
      <c r="S17" s="518"/>
      <c r="T17" s="518"/>
      <c r="U17" s="518"/>
      <c r="V17" s="518"/>
      <c r="W17" s="519"/>
      <c r="X17" s="533" t="s">
        <v>140</v>
      </c>
      <c r="Y17" s="517">
        <f t="shared" ref="Y17:AN17" si="5">SUM(Y11:Y14)</f>
        <v>4</v>
      </c>
      <c r="Z17" s="517">
        <f t="shared" si="5"/>
        <v>4</v>
      </c>
      <c r="AA17" s="517">
        <f t="shared" si="5"/>
        <v>0</v>
      </c>
      <c r="AB17" s="517">
        <f t="shared" si="5"/>
        <v>0</v>
      </c>
      <c r="AC17" s="521">
        <f t="shared" si="5"/>
        <v>3</v>
      </c>
      <c r="AD17" s="521">
        <f t="shared" si="5"/>
        <v>3</v>
      </c>
      <c r="AE17" s="521">
        <f t="shared" si="5"/>
        <v>0</v>
      </c>
      <c r="AF17" s="521">
        <f t="shared" si="5"/>
        <v>0</v>
      </c>
      <c r="AG17" s="522">
        <f t="shared" si="5"/>
        <v>0</v>
      </c>
      <c r="AH17" s="522">
        <f t="shared" si="5"/>
        <v>0</v>
      </c>
      <c r="AI17" s="522">
        <f t="shared" si="5"/>
        <v>0</v>
      </c>
      <c r="AJ17" s="522">
        <f t="shared" si="5"/>
        <v>0</v>
      </c>
      <c r="AK17" s="523">
        <f t="shared" si="5"/>
        <v>1</v>
      </c>
      <c r="AL17" s="523">
        <f t="shared" si="5"/>
        <v>1</v>
      </c>
      <c r="AM17" s="523">
        <f t="shared" si="5"/>
        <v>0</v>
      </c>
      <c r="AN17" s="523">
        <f t="shared" si="5"/>
        <v>0</v>
      </c>
    </row>
    <row r="18" spans="1:40" ht="15.75" thickBot="1" x14ac:dyDescent="0.3">
      <c r="A18" s="509"/>
      <c r="B18" s="510"/>
      <c r="C18" s="660" t="s">
        <v>138</v>
      </c>
      <c r="D18" s="661"/>
      <c r="E18" s="662"/>
      <c r="F18" s="524">
        <f>SUM(F3:F14)</f>
        <v>370</v>
      </c>
      <c r="G18" s="524">
        <f t="shared" ref="G18:R18" si="6">SUM(G3:G14)</f>
        <v>184</v>
      </c>
      <c r="H18" s="524">
        <f t="shared" si="6"/>
        <v>3</v>
      </c>
      <c r="I18" s="524">
        <f t="shared" si="6"/>
        <v>0</v>
      </c>
      <c r="J18" s="524">
        <f t="shared" si="6"/>
        <v>43</v>
      </c>
      <c r="K18" s="524">
        <f t="shared" si="6"/>
        <v>37</v>
      </c>
      <c r="L18" s="524">
        <f t="shared" si="6"/>
        <v>1</v>
      </c>
      <c r="M18" s="524">
        <f t="shared" si="6"/>
        <v>26</v>
      </c>
      <c r="N18" s="524">
        <f t="shared" si="6"/>
        <v>5</v>
      </c>
      <c r="O18" s="524">
        <f t="shared" si="6"/>
        <v>0</v>
      </c>
      <c r="P18" s="524">
        <f t="shared" si="6"/>
        <v>0</v>
      </c>
      <c r="Q18" s="524">
        <f t="shared" si="6"/>
        <v>1</v>
      </c>
      <c r="R18" s="524">
        <f t="shared" si="6"/>
        <v>21</v>
      </c>
      <c r="S18" s="525"/>
      <c r="T18" s="525"/>
      <c r="U18" s="525"/>
      <c r="V18" s="525"/>
      <c r="W18" s="526"/>
      <c r="X18" s="534" t="s">
        <v>138</v>
      </c>
      <c r="Y18" s="524">
        <f t="shared" ref="Y18:AN18" si="7">SUM(Y3:Y14)</f>
        <v>12</v>
      </c>
      <c r="Z18" s="524">
        <f t="shared" si="7"/>
        <v>11</v>
      </c>
      <c r="AA18" s="524">
        <f t="shared" si="7"/>
        <v>0</v>
      </c>
      <c r="AB18" s="524">
        <f t="shared" si="7"/>
        <v>1</v>
      </c>
      <c r="AC18" s="528">
        <f t="shared" si="7"/>
        <v>7</v>
      </c>
      <c r="AD18" s="528">
        <f t="shared" si="7"/>
        <v>7</v>
      </c>
      <c r="AE18" s="528">
        <f t="shared" si="7"/>
        <v>0</v>
      </c>
      <c r="AF18" s="528">
        <f t="shared" si="7"/>
        <v>0</v>
      </c>
      <c r="AG18" s="529">
        <f t="shared" si="7"/>
        <v>4</v>
      </c>
      <c r="AH18" s="529">
        <f t="shared" si="7"/>
        <v>3</v>
      </c>
      <c r="AI18" s="529">
        <f t="shared" si="7"/>
        <v>0</v>
      </c>
      <c r="AJ18" s="529">
        <f t="shared" si="7"/>
        <v>1</v>
      </c>
      <c r="AK18" s="530">
        <f t="shared" si="7"/>
        <v>1</v>
      </c>
      <c r="AL18" s="530">
        <f t="shared" si="7"/>
        <v>1</v>
      </c>
      <c r="AM18" s="530">
        <f t="shared" si="7"/>
        <v>0</v>
      </c>
      <c r="AN18" s="530">
        <f t="shared" si="7"/>
        <v>0</v>
      </c>
    </row>
    <row r="19" spans="1:40" x14ac:dyDescent="0.25">
      <c r="A19" t="s">
        <v>191</v>
      </c>
      <c r="B19" s="9"/>
      <c r="C19" s="9"/>
      <c r="D19" s="9"/>
      <c r="E19" s="9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40" x14ac:dyDescent="0.25">
      <c r="A20" t="s">
        <v>126</v>
      </c>
      <c r="B20" s="9"/>
      <c r="C20" s="9"/>
      <c r="D20" s="9"/>
      <c r="E20" s="9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40" x14ac:dyDescent="0.25">
      <c r="A21" t="s">
        <v>197</v>
      </c>
      <c r="B21" s="9"/>
      <c r="C21" s="9"/>
      <c r="D21" s="9"/>
      <c r="E21" s="9"/>
      <c r="F21" s="18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40" x14ac:dyDescent="0.25">
      <c r="A22" t="s">
        <v>552</v>
      </c>
      <c r="B22" s="9"/>
      <c r="C22" s="9"/>
      <c r="D22" s="9"/>
      <c r="E22" s="9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40" x14ac:dyDescent="0.25">
      <c r="A23" s="197"/>
      <c r="B23" s="9" t="s">
        <v>45</v>
      </c>
      <c r="C23" s="9"/>
      <c r="D23" s="9"/>
    </row>
    <row r="24" spans="1:40" x14ac:dyDescent="0.25">
      <c r="A24" s="195"/>
      <c r="B24" s="9" t="s">
        <v>43</v>
      </c>
      <c r="C24" s="9"/>
      <c r="D24" s="9"/>
    </row>
    <row r="25" spans="1:40" x14ac:dyDescent="0.25">
      <c r="A25" s="196"/>
      <c r="B25" s="9" t="s">
        <v>44</v>
      </c>
      <c r="C25" s="9"/>
      <c r="D25" s="9"/>
    </row>
    <row r="26" spans="1:40" x14ac:dyDescent="0.25">
      <c r="A26" s="19" t="s">
        <v>28</v>
      </c>
      <c r="B26" s="9"/>
      <c r="C26" s="9"/>
      <c r="D26" s="9"/>
    </row>
  </sheetData>
  <mergeCells count="14">
    <mergeCell ref="C16:E16"/>
    <mergeCell ref="C17:E17"/>
    <mergeCell ref="C18:E18"/>
    <mergeCell ref="P1:R1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C15:E1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Z26"/>
  <sheetViews>
    <sheetView zoomScaleNormal="100" workbookViewId="0">
      <pane ySplit="2" topLeftCell="A3" activePane="bottomLeft" state="frozen"/>
      <selection pane="bottomLeft" activeCell="S13" sqref="S13:X13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28515625" customWidth="1"/>
    <col min="5" max="18" width="3.7109375" customWidth="1"/>
    <col min="19" max="20" width="6.28515625" customWidth="1"/>
    <col min="21" max="21" width="19.140625" customWidth="1"/>
    <col min="22" max="22" width="24.140625" bestFit="1" customWidth="1"/>
    <col min="23" max="23" width="21.140625" bestFit="1" customWidth="1"/>
    <col min="24" max="24" width="30.5703125" customWidth="1"/>
    <col min="25" max="40" width="3.7109375" customWidth="1"/>
  </cols>
  <sheetData>
    <row r="1" spans="1:40" ht="15" customHeight="1" thickBot="1" x14ac:dyDescent="0.3">
      <c r="A1" s="755" t="s">
        <v>159</v>
      </c>
      <c r="B1" s="756"/>
      <c r="C1" s="756"/>
      <c r="D1" s="434"/>
      <c r="E1" s="757" t="s">
        <v>24</v>
      </c>
      <c r="F1" s="758"/>
      <c r="G1" s="759"/>
      <c r="H1" s="757" t="s">
        <v>23</v>
      </c>
      <c r="I1" s="759"/>
      <c r="J1" s="752" t="s">
        <v>6</v>
      </c>
      <c r="K1" s="753"/>
      <c r="L1" s="753"/>
      <c r="M1" s="754"/>
      <c r="N1" s="752" t="s">
        <v>7</v>
      </c>
      <c r="O1" s="754"/>
      <c r="P1" s="752" t="s">
        <v>25</v>
      </c>
      <c r="Q1" s="753"/>
      <c r="R1" s="754"/>
      <c r="S1" s="435" t="s">
        <v>8</v>
      </c>
      <c r="T1" s="435" t="s">
        <v>9</v>
      </c>
      <c r="U1" s="436" t="s">
        <v>10</v>
      </c>
      <c r="V1" s="435" t="s">
        <v>11</v>
      </c>
      <c r="W1" s="437" t="s">
        <v>26</v>
      </c>
      <c r="X1" s="438" t="s">
        <v>27</v>
      </c>
      <c r="Y1" s="751" t="s">
        <v>20</v>
      </c>
      <c r="Z1" s="675"/>
      <c r="AA1" s="675"/>
      <c r="AB1" s="676"/>
      <c r="AC1" s="751" t="s">
        <v>64</v>
      </c>
      <c r="AD1" s="675"/>
      <c r="AE1" s="675"/>
      <c r="AF1" s="676"/>
      <c r="AG1" s="751" t="s">
        <v>65</v>
      </c>
      <c r="AH1" s="675"/>
      <c r="AI1" s="675"/>
      <c r="AJ1" s="676"/>
      <c r="AK1" s="751" t="s">
        <v>66</v>
      </c>
      <c r="AL1" s="675"/>
      <c r="AM1" s="675"/>
      <c r="AN1" s="676"/>
    </row>
    <row r="2" spans="1:40" ht="15" customHeight="1" thickBot="1" x14ac:dyDescent="0.3">
      <c r="A2" s="439" t="s">
        <v>19</v>
      </c>
      <c r="B2" s="440" t="s">
        <v>18</v>
      </c>
      <c r="C2" s="441" t="s">
        <v>17</v>
      </c>
      <c r="D2" s="441" t="s">
        <v>42</v>
      </c>
      <c r="E2" s="442" t="s">
        <v>16</v>
      </c>
      <c r="F2" s="442" t="s">
        <v>4</v>
      </c>
      <c r="G2" s="442" t="s">
        <v>5</v>
      </c>
      <c r="H2" s="443" t="s">
        <v>12</v>
      </c>
      <c r="I2" s="443" t="s">
        <v>3</v>
      </c>
      <c r="J2" s="443" t="s">
        <v>12</v>
      </c>
      <c r="K2" s="443" t="s">
        <v>13</v>
      </c>
      <c r="L2" s="443" t="s">
        <v>2</v>
      </c>
      <c r="M2" s="443" t="s">
        <v>14</v>
      </c>
      <c r="N2" s="443" t="s">
        <v>15</v>
      </c>
      <c r="O2" s="443" t="s">
        <v>16</v>
      </c>
      <c r="P2" s="443" t="s">
        <v>21</v>
      </c>
      <c r="Q2" s="443" t="s">
        <v>22</v>
      </c>
      <c r="R2" s="443" t="s">
        <v>12</v>
      </c>
      <c r="S2" s="444"/>
      <c r="T2" s="445"/>
      <c r="U2" s="446"/>
      <c r="V2" s="444"/>
      <c r="W2" s="447"/>
      <c r="X2" s="448"/>
      <c r="Y2" s="632" t="s">
        <v>0</v>
      </c>
      <c r="Z2" s="632" t="s">
        <v>1</v>
      </c>
      <c r="AA2" s="632" t="s">
        <v>2</v>
      </c>
      <c r="AB2" s="632" t="s">
        <v>3</v>
      </c>
      <c r="AC2" s="632" t="s">
        <v>0</v>
      </c>
      <c r="AD2" s="632" t="s">
        <v>1</v>
      </c>
      <c r="AE2" s="632" t="s">
        <v>2</v>
      </c>
      <c r="AF2" s="632" t="s">
        <v>3</v>
      </c>
      <c r="AG2" s="632" t="s">
        <v>0</v>
      </c>
      <c r="AH2" s="632" t="s">
        <v>1</v>
      </c>
      <c r="AI2" s="632" t="s">
        <v>2</v>
      </c>
      <c r="AJ2" s="632" t="s">
        <v>3</v>
      </c>
      <c r="AK2" s="632" t="s">
        <v>0</v>
      </c>
      <c r="AL2" s="632" t="s">
        <v>1</v>
      </c>
      <c r="AM2" s="632" t="s">
        <v>2</v>
      </c>
      <c r="AN2" s="632" t="s">
        <v>3</v>
      </c>
    </row>
    <row r="3" spans="1:40" ht="15" customHeight="1" thickBot="1" x14ac:dyDescent="0.3">
      <c r="A3" s="239">
        <v>43135</v>
      </c>
      <c r="B3" s="261" t="s">
        <v>47</v>
      </c>
      <c r="C3" s="240" t="s">
        <v>30</v>
      </c>
      <c r="D3" s="240" t="s">
        <v>174</v>
      </c>
      <c r="E3" s="241" t="s">
        <v>3</v>
      </c>
      <c r="F3" s="241">
        <v>15</v>
      </c>
      <c r="G3" s="241">
        <v>46</v>
      </c>
      <c r="H3" s="241">
        <v>0</v>
      </c>
      <c r="I3" s="241">
        <v>0</v>
      </c>
      <c r="J3" s="241">
        <v>2</v>
      </c>
      <c r="K3" s="241">
        <v>1</v>
      </c>
      <c r="L3" s="241">
        <v>0</v>
      </c>
      <c r="M3" s="241">
        <v>1</v>
      </c>
      <c r="N3" s="241">
        <v>0</v>
      </c>
      <c r="O3" s="241">
        <v>0</v>
      </c>
      <c r="P3" s="241">
        <v>1</v>
      </c>
      <c r="Q3" s="241">
        <v>0</v>
      </c>
      <c r="R3" s="241">
        <v>7</v>
      </c>
      <c r="S3" s="254">
        <v>61464</v>
      </c>
      <c r="T3" s="270" t="s">
        <v>234</v>
      </c>
      <c r="U3" s="256" t="s">
        <v>235</v>
      </c>
      <c r="V3" s="254" t="s">
        <v>237</v>
      </c>
      <c r="W3" s="242" t="s">
        <v>238</v>
      </c>
      <c r="X3" s="257" t="s">
        <v>239</v>
      </c>
      <c r="Y3" s="258">
        <v>1</v>
      </c>
      <c r="Z3" s="258">
        <v>0</v>
      </c>
      <c r="AA3" s="258">
        <v>0</v>
      </c>
      <c r="AB3" s="259">
        <v>1</v>
      </c>
      <c r="AC3" s="258">
        <v>1</v>
      </c>
      <c r="AD3" s="258">
        <v>0</v>
      </c>
      <c r="AE3" s="258">
        <v>0</v>
      </c>
      <c r="AF3" s="259">
        <v>1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230">
        <v>43141</v>
      </c>
      <c r="B4" s="221" t="s">
        <v>47</v>
      </c>
      <c r="C4" s="221" t="s">
        <v>40</v>
      </c>
      <c r="D4" s="221" t="s">
        <v>176</v>
      </c>
      <c r="E4" s="222" t="s">
        <v>3</v>
      </c>
      <c r="F4" s="222">
        <v>19</v>
      </c>
      <c r="G4" s="222">
        <v>56</v>
      </c>
      <c r="H4" s="222">
        <v>0</v>
      </c>
      <c r="I4" s="222">
        <v>0</v>
      </c>
      <c r="J4" s="222">
        <v>3</v>
      </c>
      <c r="K4" s="222">
        <v>2</v>
      </c>
      <c r="L4" s="222">
        <v>0</v>
      </c>
      <c r="M4" s="222">
        <v>0</v>
      </c>
      <c r="N4" s="222">
        <v>0</v>
      </c>
      <c r="O4" s="222">
        <v>0</v>
      </c>
      <c r="P4" s="222">
        <v>1</v>
      </c>
      <c r="Q4" s="222">
        <v>0</v>
      </c>
      <c r="R4" s="222">
        <v>8</v>
      </c>
      <c r="S4" s="223">
        <v>51700</v>
      </c>
      <c r="T4" s="271" t="s">
        <v>276</v>
      </c>
      <c r="U4" s="224" t="s">
        <v>215</v>
      </c>
      <c r="V4" s="223" t="s">
        <v>214</v>
      </c>
      <c r="W4" s="225" t="s">
        <v>213</v>
      </c>
      <c r="X4" s="226" t="s">
        <v>216</v>
      </c>
      <c r="Y4" s="227">
        <v>1</v>
      </c>
      <c r="Z4" s="227">
        <v>0</v>
      </c>
      <c r="AA4" s="227">
        <v>0</v>
      </c>
      <c r="AB4" s="228">
        <v>1</v>
      </c>
      <c r="AC4" s="227">
        <v>0</v>
      </c>
      <c r="AD4" s="227">
        <v>0</v>
      </c>
      <c r="AE4" s="227">
        <v>0</v>
      </c>
      <c r="AF4" s="228">
        <v>0</v>
      </c>
      <c r="AG4" s="227">
        <v>1</v>
      </c>
      <c r="AH4" s="227">
        <v>0</v>
      </c>
      <c r="AI4" s="227">
        <v>0</v>
      </c>
      <c r="AJ4" s="228">
        <v>1</v>
      </c>
      <c r="AK4" s="227">
        <v>0</v>
      </c>
      <c r="AL4" s="227">
        <v>0</v>
      </c>
      <c r="AM4" s="227">
        <v>0</v>
      </c>
      <c r="AN4" s="228">
        <v>0</v>
      </c>
    </row>
    <row r="5" spans="1:40" ht="15" customHeight="1" thickBot="1" x14ac:dyDescent="0.3">
      <c r="A5" s="230">
        <v>43154</v>
      </c>
      <c r="B5" s="221" t="s">
        <v>47</v>
      </c>
      <c r="C5" s="221" t="s">
        <v>35</v>
      </c>
      <c r="D5" s="221" t="s">
        <v>179</v>
      </c>
      <c r="E5" s="222" t="s">
        <v>3</v>
      </c>
      <c r="F5" s="222">
        <v>17</v>
      </c>
      <c r="G5" s="222">
        <v>34</v>
      </c>
      <c r="H5" s="222">
        <v>0</v>
      </c>
      <c r="I5" s="222">
        <v>0</v>
      </c>
      <c r="J5" s="222">
        <v>2</v>
      </c>
      <c r="K5" s="222">
        <v>1</v>
      </c>
      <c r="L5" s="222">
        <v>0</v>
      </c>
      <c r="M5" s="222">
        <v>1</v>
      </c>
      <c r="N5" s="222">
        <v>1</v>
      </c>
      <c r="O5" s="222">
        <v>0</v>
      </c>
      <c r="P5" s="222">
        <v>0</v>
      </c>
      <c r="Q5" s="222">
        <v>0</v>
      </c>
      <c r="R5" s="222">
        <v>3</v>
      </c>
      <c r="S5" s="223">
        <v>55000</v>
      </c>
      <c r="T5" s="271" t="s">
        <v>333</v>
      </c>
      <c r="U5" s="224" t="s">
        <v>225</v>
      </c>
      <c r="V5" s="223" t="s">
        <v>214</v>
      </c>
      <c r="W5" s="225" t="s">
        <v>302</v>
      </c>
      <c r="X5" s="226" t="s">
        <v>230</v>
      </c>
      <c r="Y5" s="227">
        <v>1</v>
      </c>
      <c r="Z5" s="227">
        <v>0</v>
      </c>
      <c r="AA5" s="227">
        <v>0</v>
      </c>
      <c r="AB5" s="228">
        <v>1</v>
      </c>
      <c r="AC5" s="227">
        <v>0</v>
      </c>
      <c r="AD5" s="227">
        <v>0</v>
      </c>
      <c r="AE5" s="227">
        <v>0</v>
      </c>
      <c r="AF5" s="228">
        <v>0</v>
      </c>
      <c r="AG5" s="227">
        <v>1</v>
      </c>
      <c r="AH5" s="227">
        <v>0</v>
      </c>
      <c r="AI5" s="227">
        <v>0</v>
      </c>
      <c r="AJ5" s="228">
        <v>1</v>
      </c>
      <c r="AK5" s="227">
        <v>0</v>
      </c>
      <c r="AL5" s="227">
        <v>0</v>
      </c>
      <c r="AM5" s="227">
        <v>0</v>
      </c>
      <c r="AN5" s="228">
        <v>0</v>
      </c>
    </row>
    <row r="6" spans="1:40" ht="15" customHeight="1" thickBot="1" x14ac:dyDescent="0.3">
      <c r="A6" s="230">
        <v>43170</v>
      </c>
      <c r="B6" s="221" t="s">
        <v>47</v>
      </c>
      <c r="C6" s="221" t="s">
        <v>32</v>
      </c>
      <c r="D6" s="221" t="s">
        <v>172</v>
      </c>
      <c r="E6" s="222" t="s">
        <v>3</v>
      </c>
      <c r="F6" s="222">
        <v>14</v>
      </c>
      <c r="G6" s="222">
        <v>38</v>
      </c>
      <c r="H6" s="222">
        <v>0</v>
      </c>
      <c r="I6" s="222">
        <v>0</v>
      </c>
      <c r="J6" s="222">
        <v>2</v>
      </c>
      <c r="K6" s="222">
        <v>2</v>
      </c>
      <c r="L6" s="222">
        <v>0</v>
      </c>
      <c r="M6" s="222">
        <v>0</v>
      </c>
      <c r="N6" s="222">
        <v>1</v>
      </c>
      <c r="O6" s="222">
        <v>0</v>
      </c>
      <c r="P6" s="222">
        <v>1</v>
      </c>
      <c r="Q6" s="222">
        <v>0</v>
      </c>
      <c r="R6" s="222">
        <v>5</v>
      </c>
      <c r="S6" s="223">
        <v>65242</v>
      </c>
      <c r="T6" s="271" t="s">
        <v>405</v>
      </c>
      <c r="U6" s="224" t="s">
        <v>238</v>
      </c>
      <c r="V6" s="223" t="s">
        <v>404</v>
      </c>
      <c r="W6" s="225" t="s">
        <v>213</v>
      </c>
      <c r="X6" s="226" t="s">
        <v>204</v>
      </c>
      <c r="Y6" s="227">
        <v>1</v>
      </c>
      <c r="Z6" s="227">
        <v>0</v>
      </c>
      <c r="AA6" s="227">
        <v>0</v>
      </c>
      <c r="AB6" s="228">
        <v>1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0</v>
      </c>
      <c r="AI6" s="227">
        <v>0</v>
      </c>
      <c r="AJ6" s="228">
        <v>1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9">
        <v>43176</v>
      </c>
      <c r="B7" s="240" t="s">
        <v>47</v>
      </c>
      <c r="C7" s="240" t="s">
        <v>36</v>
      </c>
      <c r="D7" s="240" t="s">
        <v>174</v>
      </c>
      <c r="E7" s="241" t="s">
        <v>3</v>
      </c>
      <c r="F7" s="241">
        <v>27</v>
      </c>
      <c r="G7" s="241">
        <v>29</v>
      </c>
      <c r="H7" s="241">
        <v>0</v>
      </c>
      <c r="I7" s="241">
        <v>1</v>
      </c>
      <c r="J7" s="241">
        <v>3</v>
      </c>
      <c r="K7" s="241">
        <v>3</v>
      </c>
      <c r="L7" s="241">
        <v>0</v>
      </c>
      <c r="M7" s="241">
        <v>2</v>
      </c>
      <c r="N7" s="241">
        <v>0</v>
      </c>
      <c r="O7" s="241">
        <v>0</v>
      </c>
      <c r="P7" s="241">
        <v>1</v>
      </c>
      <c r="Q7" s="241">
        <v>0</v>
      </c>
      <c r="R7" s="241">
        <v>4</v>
      </c>
      <c r="S7" s="254">
        <v>60412</v>
      </c>
      <c r="T7" s="537" t="s">
        <v>414</v>
      </c>
      <c r="U7" s="256" t="s">
        <v>415</v>
      </c>
      <c r="V7" s="254" t="s">
        <v>404</v>
      </c>
      <c r="W7" s="242" t="s">
        <v>238</v>
      </c>
      <c r="X7" s="257" t="s">
        <v>204</v>
      </c>
      <c r="Y7" s="258">
        <v>1</v>
      </c>
      <c r="Z7" s="258">
        <v>0</v>
      </c>
      <c r="AA7" s="258">
        <v>0</v>
      </c>
      <c r="AB7" s="259">
        <v>1</v>
      </c>
      <c r="AC7" s="258">
        <v>1</v>
      </c>
      <c r="AD7" s="258">
        <v>0</v>
      </c>
      <c r="AE7" s="258">
        <v>0</v>
      </c>
      <c r="AF7" s="259">
        <v>1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" customHeight="1" thickBot="1" x14ac:dyDescent="0.3">
      <c r="A8" s="230">
        <v>43260</v>
      </c>
      <c r="B8" s="221" t="s">
        <v>46</v>
      </c>
      <c r="C8" s="221" t="s">
        <v>37</v>
      </c>
      <c r="D8" s="221" t="s">
        <v>184</v>
      </c>
      <c r="E8" s="222" t="s">
        <v>3</v>
      </c>
      <c r="F8" s="222">
        <v>17</v>
      </c>
      <c r="G8" s="222">
        <v>34</v>
      </c>
      <c r="H8" s="222" t="s">
        <v>118</v>
      </c>
      <c r="I8" s="222" t="s">
        <v>118</v>
      </c>
      <c r="J8" s="222">
        <v>2</v>
      </c>
      <c r="K8" s="222">
        <v>2</v>
      </c>
      <c r="L8" s="222">
        <v>0</v>
      </c>
      <c r="M8" s="222">
        <v>1</v>
      </c>
      <c r="N8" s="222">
        <v>0</v>
      </c>
      <c r="O8" s="222">
        <v>0</v>
      </c>
      <c r="P8" s="222" t="s">
        <v>118</v>
      </c>
      <c r="Q8" s="222" t="s">
        <v>118</v>
      </c>
      <c r="R8" s="222">
        <v>4</v>
      </c>
      <c r="S8" s="223">
        <v>25824</v>
      </c>
      <c r="T8" s="271" t="s">
        <v>574</v>
      </c>
      <c r="U8" s="224" t="s">
        <v>239</v>
      </c>
      <c r="V8" s="223" t="s">
        <v>224</v>
      </c>
      <c r="W8" s="225" t="s">
        <v>223</v>
      </c>
      <c r="X8" s="226" t="s">
        <v>573</v>
      </c>
      <c r="Y8" s="227">
        <v>1</v>
      </c>
      <c r="Z8" s="227">
        <v>0</v>
      </c>
      <c r="AA8" s="227">
        <v>0</v>
      </c>
      <c r="AB8" s="228">
        <v>1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0</v>
      </c>
      <c r="AI8" s="227">
        <v>0</v>
      </c>
      <c r="AJ8" s="228">
        <v>1</v>
      </c>
      <c r="AK8" s="227">
        <v>0</v>
      </c>
      <c r="AL8" s="227">
        <v>0</v>
      </c>
      <c r="AM8" s="227">
        <v>0</v>
      </c>
      <c r="AN8" s="228">
        <v>0</v>
      </c>
    </row>
    <row r="9" spans="1:40" ht="15" customHeight="1" thickBot="1" x14ac:dyDescent="0.3">
      <c r="A9" s="291">
        <v>43267</v>
      </c>
      <c r="B9" s="292" t="s">
        <v>46</v>
      </c>
      <c r="C9" s="292" t="s">
        <v>37</v>
      </c>
      <c r="D9" s="292" t="s">
        <v>192</v>
      </c>
      <c r="E9" s="293" t="s">
        <v>1</v>
      </c>
      <c r="F9" s="293">
        <v>25</v>
      </c>
      <c r="G9" s="293">
        <v>22</v>
      </c>
      <c r="H9" s="293" t="s">
        <v>118</v>
      </c>
      <c r="I9" s="293" t="s">
        <v>118</v>
      </c>
      <c r="J9" s="293">
        <v>3</v>
      </c>
      <c r="K9" s="293">
        <v>2</v>
      </c>
      <c r="L9" s="293">
        <v>0</v>
      </c>
      <c r="M9" s="293">
        <v>2</v>
      </c>
      <c r="N9" s="293">
        <v>1</v>
      </c>
      <c r="O9" s="293">
        <v>0</v>
      </c>
      <c r="P9" s="293" t="s">
        <v>118</v>
      </c>
      <c r="Q9" s="293" t="s">
        <v>118</v>
      </c>
      <c r="R9" s="293">
        <v>3</v>
      </c>
      <c r="S9" s="223">
        <v>20276</v>
      </c>
      <c r="T9" s="461" t="s">
        <v>292</v>
      </c>
      <c r="U9" s="224" t="s">
        <v>618</v>
      </c>
      <c r="V9" s="223" t="s">
        <v>224</v>
      </c>
      <c r="W9" s="225" t="s">
        <v>223</v>
      </c>
      <c r="X9" s="226" t="s">
        <v>239</v>
      </c>
      <c r="Y9" s="294">
        <v>1</v>
      </c>
      <c r="Z9" s="294">
        <v>1</v>
      </c>
      <c r="AA9" s="294">
        <v>0</v>
      </c>
      <c r="AB9" s="295">
        <v>0</v>
      </c>
      <c r="AC9" s="294">
        <v>0</v>
      </c>
      <c r="AD9" s="294">
        <v>0</v>
      </c>
      <c r="AE9" s="294">
        <v>0</v>
      </c>
      <c r="AF9" s="295">
        <v>0</v>
      </c>
      <c r="AG9" s="294">
        <v>1</v>
      </c>
      <c r="AH9" s="294">
        <v>1</v>
      </c>
      <c r="AI9" s="294">
        <v>0</v>
      </c>
      <c r="AJ9" s="295">
        <v>0</v>
      </c>
      <c r="AK9" s="294">
        <v>0</v>
      </c>
      <c r="AL9" s="294">
        <v>0</v>
      </c>
      <c r="AM9" s="294">
        <v>0</v>
      </c>
      <c r="AN9" s="295">
        <v>0</v>
      </c>
    </row>
    <row r="10" spans="1:40" ht="15" customHeight="1" thickBot="1" x14ac:dyDescent="0.3">
      <c r="A10" s="231">
        <v>43407</v>
      </c>
      <c r="B10" s="232" t="s">
        <v>46</v>
      </c>
      <c r="C10" s="232" t="s">
        <v>40</v>
      </c>
      <c r="D10" s="232" t="s">
        <v>550</v>
      </c>
      <c r="E10" s="233" t="s">
        <v>3</v>
      </c>
      <c r="F10" s="233">
        <v>7</v>
      </c>
      <c r="G10" s="233">
        <v>54</v>
      </c>
      <c r="H10" s="233" t="s">
        <v>118</v>
      </c>
      <c r="I10" s="233" t="s">
        <v>118</v>
      </c>
      <c r="J10" s="233">
        <v>1</v>
      </c>
      <c r="K10" s="233">
        <v>1</v>
      </c>
      <c r="L10" s="233">
        <v>0</v>
      </c>
      <c r="M10" s="233">
        <v>0</v>
      </c>
      <c r="N10" s="233">
        <v>0</v>
      </c>
      <c r="O10" s="233">
        <v>0</v>
      </c>
      <c r="P10" s="233" t="s">
        <v>118</v>
      </c>
      <c r="Q10" s="233" t="s">
        <v>118</v>
      </c>
      <c r="R10" s="233">
        <v>8</v>
      </c>
      <c r="S10" s="248">
        <v>35081</v>
      </c>
      <c r="T10" s="476" t="s">
        <v>297</v>
      </c>
      <c r="U10" s="249" t="s">
        <v>223</v>
      </c>
      <c r="V10" s="248" t="s">
        <v>802</v>
      </c>
      <c r="W10" s="234" t="s">
        <v>215</v>
      </c>
      <c r="X10" s="250" t="s">
        <v>353</v>
      </c>
      <c r="Y10" s="251">
        <v>1</v>
      </c>
      <c r="Z10" s="251">
        <v>0</v>
      </c>
      <c r="AA10" s="251">
        <v>0</v>
      </c>
      <c r="AB10" s="252">
        <v>1</v>
      </c>
      <c r="AC10" s="251">
        <v>0</v>
      </c>
      <c r="AD10" s="251">
        <v>0</v>
      </c>
      <c r="AE10" s="251">
        <v>0</v>
      </c>
      <c r="AF10" s="252">
        <v>0</v>
      </c>
      <c r="AG10" s="251">
        <v>0</v>
      </c>
      <c r="AH10" s="251">
        <v>0</v>
      </c>
      <c r="AI10" s="251">
        <v>0</v>
      </c>
      <c r="AJ10" s="252">
        <v>0</v>
      </c>
      <c r="AK10" s="251">
        <v>1</v>
      </c>
      <c r="AL10" s="251">
        <v>0</v>
      </c>
      <c r="AM10" s="251">
        <v>0</v>
      </c>
      <c r="AN10" s="252">
        <v>1</v>
      </c>
    </row>
    <row r="11" spans="1:40" ht="15" customHeight="1" thickBot="1" x14ac:dyDescent="0.3">
      <c r="A11" s="239">
        <v>43414</v>
      </c>
      <c r="B11" s="240" t="s">
        <v>46</v>
      </c>
      <c r="C11" s="240" t="s">
        <v>39</v>
      </c>
      <c r="D11" s="240" t="s">
        <v>553</v>
      </c>
      <c r="E11" s="241" t="s">
        <v>1</v>
      </c>
      <c r="F11" s="241">
        <v>28</v>
      </c>
      <c r="G11" s="241">
        <v>17</v>
      </c>
      <c r="H11" s="241" t="s">
        <v>118</v>
      </c>
      <c r="I11" s="241" t="s">
        <v>118</v>
      </c>
      <c r="J11" s="241">
        <v>4</v>
      </c>
      <c r="K11" s="241">
        <v>1</v>
      </c>
      <c r="L11" s="241">
        <v>0</v>
      </c>
      <c r="M11" s="241">
        <v>2</v>
      </c>
      <c r="N11" s="241">
        <v>1</v>
      </c>
      <c r="O11" s="241">
        <v>0</v>
      </c>
      <c r="P11" s="241" t="s">
        <v>118</v>
      </c>
      <c r="Q11" s="241" t="s">
        <v>118</v>
      </c>
      <c r="R11" s="241">
        <v>2</v>
      </c>
      <c r="S11" s="254">
        <v>18424</v>
      </c>
      <c r="T11" s="409" t="s">
        <v>747</v>
      </c>
      <c r="U11" s="256" t="s">
        <v>336</v>
      </c>
      <c r="V11" s="254" t="s">
        <v>764</v>
      </c>
      <c r="W11" s="242" t="s">
        <v>546</v>
      </c>
      <c r="X11" s="257" t="s">
        <v>590</v>
      </c>
      <c r="Y11" s="258">
        <v>1</v>
      </c>
      <c r="Z11" s="258">
        <v>1</v>
      </c>
      <c r="AA11" s="258">
        <v>0</v>
      </c>
      <c r="AB11" s="259">
        <v>0</v>
      </c>
      <c r="AC11" s="258">
        <v>1</v>
      </c>
      <c r="AD11" s="258">
        <v>1</v>
      </c>
      <c r="AE11" s="258">
        <v>0</v>
      </c>
      <c r="AF11" s="259">
        <v>0</v>
      </c>
      <c r="AG11" s="258">
        <v>0</v>
      </c>
      <c r="AH11" s="258">
        <v>0</v>
      </c>
      <c r="AI11" s="258">
        <v>0</v>
      </c>
      <c r="AJ11" s="259">
        <v>0</v>
      </c>
      <c r="AK11" s="258">
        <v>0</v>
      </c>
      <c r="AL11" s="258">
        <v>0</v>
      </c>
      <c r="AM11" s="258">
        <v>0</v>
      </c>
      <c r="AN11" s="259">
        <v>0</v>
      </c>
    </row>
    <row r="12" spans="1:40" ht="15" customHeight="1" thickBot="1" x14ac:dyDescent="0.3">
      <c r="A12" s="239">
        <v>43421</v>
      </c>
      <c r="B12" s="240" t="s">
        <v>46</v>
      </c>
      <c r="C12" s="240" t="s">
        <v>29</v>
      </c>
      <c r="D12" s="240" t="s">
        <v>555</v>
      </c>
      <c r="E12" s="241" t="s">
        <v>3</v>
      </c>
      <c r="F12" s="241">
        <v>7</v>
      </c>
      <c r="G12" s="241">
        <v>26</v>
      </c>
      <c r="H12" s="241" t="s">
        <v>118</v>
      </c>
      <c r="I12" s="241" t="s">
        <v>118</v>
      </c>
      <c r="J12" s="241">
        <v>1</v>
      </c>
      <c r="K12" s="241">
        <v>1</v>
      </c>
      <c r="L12" s="241">
        <v>0</v>
      </c>
      <c r="M12" s="241">
        <v>0</v>
      </c>
      <c r="N12" s="241">
        <v>0</v>
      </c>
      <c r="O12" s="241">
        <v>0</v>
      </c>
      <c r="P12" s="241" t="s">
        <v>118</v>
      </c>
      <c r="Q12" s="241" t="s">
        <v>118</v>
      </c>
      <c r="R12" s="241">
        <v>4</v>
      </c>
      <c r="S12" s="254">
        <v>18621</v>
      </c>
      <c r="T12" s="270" t="s">
        <v>217</v>
      </c>
      <c r="U12" s="256" t="s">
        <v>415</v>
      </c>
      <c r="V12" s="254" t="s">
        <v>339</v>
      </c>
      <c r="W12" s="242" t="s">
        <v>204</v>
      </c>
      <c r="X12" s="257" t="s">
        <v>874</v>
      </c>
      <c r="Y12" s="258">
        <v>1</v>
      </c>
      <c r="Z12" s="258">
        <v>0</v>
      </c>
      <c r="AA12" s="258">
        <v>0</v>
      </c>
      <c r="AB12" s="259">
        <v>1</v>
      </c>
      <c r="AC12" s="258">
        <v>1</v>
      </c>
      <c r="AD12" s="258">
        <v>0</v>
      </c>
      <c r="AE12" s="258">
        <v>0</v>
      </c>
      <c r="AF12" s="259">
        <v>1</v>
      </c>
      <c r="AG12" s="258">
        <v>0</v>
      </c>
      <c r="AH12" s="258">
        <v>0</v>
      </c>
      <c r="AI12" s="258">
        <v>0</v>
      </c>
      <c r="AJ12" s="259">
        <v>0</v>
      </c>
      <c r="AK12" s="258">
        <v>0</v>
      </c>
      <c r="AL12" s="258">
        <v>0</v>
      </c>
      <c r="AM12" s="258">
        <v>0</v>
      </c>
      <c r="AN12" s="259">
        <v>0</v>
      </c>
    </row>
    <row r="13" spans="1:40" ht="15" customHeight="1" thickBot="1" x14ac:dyDescent="0.3">
      <c r="A13" s="239">
        <v>43428</v>
      </c>
      <c r="B13" s="240" t="s">
        <v>46</v>
      </c>
      <c r="C13" s="240" t="s">
        <v>187</v>
      </c>
      <c r="D13" s="240" t="s">
        <v>174</v>
      </c>
      <c r="E13" s="241" t="s">
        <v>3</v>
      </c>
      <c r="F13" s="241">
        <v>3</v>
      </c>
      <c r="G13" s="241">
        <v>66</v>
      </c>
      <c r="H13" s="241" t="s">
        <v>118</v>
      </c>
      <c r="I13" s="241" t="s">
        <v>118</v>
      </c>
      <c r="J13" s="241">
        <v>0</v>
      </c>
      <c r="K13" s="241">
        <v>0</v>
      </c>
      <c r="L13" s="241">
        <v>0</v>
      </c>
      <c r="M13" s="241">
        <v>1</v>
      </c>
      <c r="N13" s="241">
        <v>0</v>
      </c>
      <c r="O13" s="241">
        <v>0</v>
      </c>
      <c r="P13" s="241" t="s">
        <v>118</v>
      </c>
      <c r="Q13" s="241" t="s">
        <v>118</v>
      </c>
      <c r="R13" s="241">
        <v>10</v>
      </c>
      <c r="S13" s="242">
        <v>53204</v>
      </c>
      <c r="T13" s="484" t="s">
        <v>897</v>
      </c>
      <c r="U13" s="242" t="s">
        <v>204</v>
      </c>
      <c r="V13" s="242" t="s">
        <v>867</v>
      </c>
      <c r="W13" s="242" t="s">
        <v>213</v>
      </c>
      <c r="X13" s="242" t="s">
        <v>835</v>
      </c>
      <c r="Y13" s="258">
        <v>1</v>
      </c>
      <c r="Z13" s="258">
        <v>0</v>
      </c>
      <c r="AA13" s="258">
        <v>0</v>
      </c>
      <c r="AB13" s="259">
        <v>1</v>
      </c>
      <c r="AC13" s="258">
        <v>1</v>
      </c>
      <c r="AD13" s="258">
        <v>0</v>
      </c>
      <c r="AE13" s="258">
        <v>0</v>
      </c>
      <c r="AF13" s="259">
        <v>1</v>
      </c>
      <c r="AG13" s="258">
        <v>0</v>
      </c>
      <c r="AH13" s="258">
        <v>0</v>
      </c>
      <c r="AI13" s="258">
        <v>0</v>
      </c>
      <c r="AJ13" s="259">
        <v>0</v>
      </c>
      <c r="AK13" s="258">
        <v>0</v>
      </c>
      <c r="AL13" s="258">
        <v>0</v>
      </c>
      <c r="AM13" s="258">
        <v>0</v>
      </c>
      <c r="AN13" s="259">
        <v>0</v>
      </c>
    </row>
    <row r="14" spans="1:40" ht="15.75" thickBot="1" x14ac:dyDescent="0.3">
      <c r="A14" s="509"/>
      <c r="B14" s="510"/>
      <c r="C14" s="679" t="s">
        <v>144</v>
      </c>
      <c r="D14" s="680"/>
      <c r="E14" s="681"/>
      <c r="F14" s="504">
        <f>SUM(F3:F7)</f>
        <v>92</v>
      </c>
      <c r="G14" s="504">
        <f t="shared" ref="G14:R14" si="0">SUM(G3:G7)</f>
        <v>203</v>
      </c>
      <c r="H14" s="504">
        <f t="shared" si="0"/>
        <v>0</v>
      </c>
      <c r="I14" s="504">
        <f t="shared" si="0"/>
        <v>1</v>
      </c>
      <c r="J14" s="504">
        <f t="shared" si="0"/>
        <v>12</v>
      </c>
      <c r="K14" s="504">
        <f t="shared" si="0"/>
        <v>9</v>
      </c>
      <c r="L14" s="504">
        <f t="shared" si="0"/>
        <v>0</v>
      </c>
      <c r="M14" s="504">
        <f t="shared" si="0"/>
        <v>4</v>
      </c>
      <c r="N14" s="504">
        <f t="shared" si="0"/>
        <v>2</v>
      </c>
      <c r="O14" s="504">
        <f t="shared" si="0"/>
        <v>0</v>
      </c>
      <c r="P14" s="504">
        <f t="shared" si="0"/>
        <v>4</v>
      </c>
      <c r="Q14" s="504">
        <f t="shared" si="0"/>
        <v>0</v>
      </c>
      <c r="R14" s="504">
        <f t="shared" si="0"/>
        <v>27</v>
      </c>
      <c r="S14" s="9"/>
      <c r="T14" s="9"/>
      <c r="U14" s="9"/>
      <c r="V14" s="9"/>
      <c r="W14" s="505"/>
      <c r="X14" s="531" t="s">
        <v>144</v>
      </c>
      <c r="Y14" s="504">
        <f t="shared" ref="Y14:AN14" si="1">SUM(Y3:Y7)</f>
        <v>5</v>
      </c>
      <c r="Z14" s="504">
        <f t="shared" si="1"/>
        <v>0</v>
      </c>
      <c r="AA14" s="504">
        <f t="shared" si="1"/>
        <v>0</v>
      </c>
      <c r="AB14" s="504">
        <f t="shared" si="1"/>
        <v>5</v>
      </c>
      <c r="AC14" s="506">
        <f t="shared" si="1"/>
        <v>2</v>
      </c>
      <c r="AD14" s="506">
        <f t="shared" si="1"/>
        <v>0</v>
      </c>
      <c r="AE14" s="506">
        <f t="shared" si="1"/>
        <v>0</v>
      </c>
      <c r="AF14" s="506">
        <f t="shared" si="1"/>
        <v>2</v>
      </c>
      <c r="AG14" s="507">
        <f t="shared" si="1"/>
        <v>3</v>
      </c>
      <c r="AH14" s="507">
        <f t="shared" si="1"/>
        <v>0</v>
      </c>
      <c r="AI14" s="507">
        <f t="shared" si="1"/>
        <v>0</v>
      </c>
      <c r="AJ14" s="507">
        <f t="shared" si="1"/>
        <v>3</v>
      </c>
      <c r="AK14" s="508">
        <f t="shared" si="1"/>
        <v>0</v>
      </c>
      <c r="AL14" s="508">
        <f t="shared" si="1"/>
        <v>0</v>
      </c>
      <c r="AM14" s="508">
        <f t="shared" si="1"/>
        <v>0</v>
      </c>
      <c r="AN14" s="508">
        <f t="shared" si="1"/>
        <v>0</v>
      </c>
    </row>
    <row r="15" spans="1:40" ht="15.75" thickBot="1" x14ac:dyDescent="0.3">
      <c r="A15" s="509"/>
      <c r="B15" s="510"/>
      <c r="C15" s="696" t="s">
        <v>141</v>
      </c>
      <c r="D15" s="697"/>
      <c r="E15" s="698"/>
      <c r="F15" s="511">
        <f>SUM(F8:F9)</f>
        <v>42</v>
      </c>
      <c r="G15" s="511">
        <f>SUM(G8:G9)</f>
        <v>56</v>
      </c>
      <c r="H15" s="511" t="s">
        <v>118</v>
      </c>
      <c r="I15" s="511" t="s">
        <v>118</v>
      </c>
      <c r="J15" s="511">
        <f t="shared" ref="J15:O15" si="2">SUM(J8:J9)</f>
        <v>5</v>
      </c>
      <c r="K15" s="511">
        <f t="shared" si="2"/>
        <v>4</v>
      </c>
      <c r="L15" s="511">
        <f t="shared" si="2"/>
        <v>0</v>
      </c>
      <c r="M15" s="511">
        <f t="shared" si="2"/>
        <v>3</v>
      </c>
      <c r="N15" s="511">
        <f t="shared" si="2"/>
        <v>1</v>
      </c>
      <c r="O15" s="511">
        <f t="shared" si="2"/>
        <v>0</v>
      </c>
      <c r="P15" s="511" t="s">
        <v>118</v>
      </c>
      <c r="Q15" s="511" t="s">
        <v>118</v>
      </c>
      <c r="R15" s="511">
        <f>SUM(R8:R9)</f>
        <v>7</v>
      </c>
      <c r="S15" s="512"/>
      <c r="T15" s="512"/>
      <c r="U15" s="512"/>
      <c r="V15" s="512"/>
      <c r="W15" s="513"/>
      <c r="X15" s="532" t="s">
        <v>141</v>
      </c>
      <c r="Y15" s="511">
        <f t="shared" ref="Y15:AN15" si="3">SUM(Y8:Y9)</f>
        <v>2</v>
      </c>
      <c r="Z15" s="511">
        <f t="shared" si="3"/>
        <v>1</v>
      </c>
      <c r="AA15" s="511">
        <f t="shared" si="3"/>
        <v>0</v>
      </c>
      <c r="AB15" s="511">
        <f t="shared" si="3"/>
        <v>1</v>
      </c>
      <c r="AC15" s="514">
        <f t="shared" si="3"/>
        <v>0</v>
      </c>
      <c r="AD15" s="514">
        <f t="shared" si="3"/>
        <v>0</v>
      </c>
      <c r="AE15" s="514">
        <f t="shared" si="3"/>
        <v>0</v>
      </c>
      <c r="AF15" s="514">
        <f t="shared" si="3"/>
        <v>0</v>
      </c>
      <c r="AG15" s="515">
        <f t="shared" si="3"/>
        <v>2</v>
      </c>
      <c r="AH15" s="515">
        <f t="shared" si="3"/>
        <v>1</v>
      </c>
      <c r="AI15" s="515">
        <f t="shared" si="3"/>
        <v>0</v>
      </c>
      <c r="AJ15" s="515">
        <f t="shared" si="3"/>
        <v>1</v>
      </c>
      <c r="AK15" s="516">
        <f t="shared" si="3"/>
        <v>0</v>
      </c>
      <c r="AL15" s="516">
        <f t="shared" si="3"/>
        <v>0</v>
      </c>
      <c r="AM15" s="516">
        <f t="shared" si="3"/>
        <v>0</v>
      </c>
      <c r="AN15" s="516">
        <f t="shared" si="3"/>
        <v>0</v>
      </c>
    </row>
    <row r="16" spans="1:40" ht="15.75" thickBot="1" x14ac:dyDescent="0.3">
      <c r="A16" s="509"/>
      <c r="B16" s="510"/>
      <c r="C16" s="663" t="s">
        <v>140</v>
      </c>
      <c r="D16" s="664"/>
      <c r="E16" s="665"/>
      <c r="F16" s="517">
        <f>SUM(F10:F13)</f>
        <v>45</v>
      </c>
      <c r="G16" s="517">
        <f>SUM(G10:G13)</f>
        <v>163</v>
      </c>
      <c r="H16" s="517" t="s">
        <v>118</v>
      </c>
      <c r="I16" s="517" t="s">
        <v>118</v>
      </c>
      <c r="J16" s="517">
        <f t="shared" ref="J16:O16" si="4">SUM(J10:J13)</f>
        <v>6</v>
      </c>
      <c r="K16" s="517">
        <f t="shared" si="4"/>
        <v>3</v>
      </c>
      <c r="L16" s="517">
        <f t="shared" si="4"/>
        <v>0</v>
      </c>
      <c r="M16" s="517">
        <f t="shared" si="4"/>
        <v>3</v>
      </c>
      <c r="N16" s="517">
        <f t="shared" si="4"/>
        <v>1</v>
      </c>
      <c r="O16" s="517">
        <f t="shared" si="4"/>
        <v>0</v>
      </c>
      <c r="P16" s="517" t="s">
        <v>118</v>
      </c>
      <c r="Q16" s="517" t="s">
        <v>118</v>
      </c>
      <c r="R16" s="517">
        <f>SUM(R10:R13)</f>
        <v>24</v>
      </c>
      <c r="S16" s="518"/>
      <c r="T16" s="518"/>
      <c r="U16" s="518"/>
      <c r="V16" s="518"/>
      <c r="W16" s="519"/>
      <c r="X16" s="533" t="s">
        <v>140</v>
      </c>
      <c r="Y16" s="517">
        <f t="shared" ref="Y16:AN16" si="5">SUM(Y10:Y13)</f>
        <v>4</v>
      </c>
      <c r="Z16" s="517">
        <f t="shared" si="5"/>
        <v>1</v>
      </c>
      <c r="AA16" s="517">
        <f t="shared" si="5"/>
        <v>0</v>
      </c>
      <c r="AB16" s="517">
        <f t="shared" si="5"/>
        <v>3</v>
      </c>
      <c r="AC16" s="521">
        <f t="shared" si="5"/>
        <v>3</v>
      </c>
      <c r="AD16" s="521">
        <f t="shared" si="5"/>
        <v>1</v>
      </c>
      <c r="AE16" s="521">
        <f t="shared" si="5"/>
        <v>0</v>
      </c>
      <c r="AF16" s="521">
        <f t="shared" si="5"/>
        <v>2</v>
      </c>
      <c r="AG16" s="522">
        <f t="shared" si="5"/>
        <v>0</v>
      </c>
      <c r="AH16" s="522">
        <f t="shared" si="5"/>
        <v>0</v>
      </c>
      <c r="AI16" s="522">
        <f t="shared" si="5"/>
        <v>0</v>
      </c>
      <c r="AJ16" s="522">
        <f t="shared" si="5"/>
        <v>0</v>
      </c>
      <c r="AK16" s="523">
        <f t="shared" si="5"/>
        <v>1</v>
      </c>
      <c r="AL16" s="523">
        <f t="shared" si="5"/>
        <v>0</v>
      </c>
      <c r="AM16" s="523">
        <f t="shared" si="5"/>
        <v>0</v>
      </c>
      <c r="AN16" s="523">
        <f t="shared" si="5"/>
        <v>1</v>
      </c>
    </row>
    <row r="17" spans="1:52" ht="15.75" thickBot="1" x14ac:dyDescent="0.3">
      <c r="A17" s="509"/>
      <c r="B17" s="510"/>
      <c r="C17" s="660" t="s">
        <v>138</v>
      </c>
      <c r="D17" s="661"/>
      <c r="E17" s="662"/>
      <c r="F17" s="524">
        <f t="shared" ref="F17:R17" si="6">SUM(F3:F13)</f>
        <v>179</v>
      </c>
      <c r="G17" s="524">
        <f t="shared" si="6"/>
        <v>422</v>
      </c>
      <c r="H17" s="524">
        <f t="shared" si="6"/>
        <v>0</v>
      </c>
      <c r="I17" s="524">
        <f t="shared" si="6"/>
        <v>1</v>
      </c>
      <c r="J17" s="524">
        <f t="shared" si="6"/>
        <v>23</v>
      </c>
      <c r="K17" s="524">
        <f t="shared" si="6"/>
        <v>16</v>
      </c>
      <c r="L17" s="524">
        <f t="shared" si="6"/>
        <v>0</v>
      </c>
      <c r="M17" s="524">
        <f t="shared" si="6"/>
        <v>10</v>
      </c>
      <c r="N17" s="524">
        <f t="shared" si="6"/>
        <v>4</v>
      </c>
      <c r="O17" s="524">
        <f t="shared" si="6"/>
        <v>0</v>
      </c>
      <c r="P17" s="524">
        <f t="shared" si="6"/>
        <v>4</v>
      </c>
      <c r="Q17" s="524">
        <f t="shared" si="6"/>
        <v>0</v>
      </c>
      <c r="R17" s="524">
        <f t="shared" si="6"/>
        <v>58</v>
      </c>
      <c r="S17" s="525"/>
      <c r="T17" s="525"/>
      <c r="U17" s="525"/>
      <c r="V17" s="525"/>
      <c r="W17" s="526"/>
      <c r="X17" s="534" t="s">
        <v>138</v>
      </c>
      <c r="Y17" s="524">
        <f t="shared" ref="Y17:AN17" si="7">SUM(Y3:Y13)</f>
        <v>11</v>
      </c>
      <c r="Z17" s="524">
        <f t="shared" si="7"/>
        <v>2</v>
      </c>
      <c r="AA17" s="524">
        <f t="shared" si="7"/>
        <v>0</v>
      </c>
      <c r="AB17" s="524">
        <f t="shared" si="7"/>
        <v>9</v>
      </c>
      <c r="AC17" s="528">
        <f t="shared" si="7"/>
        <v>5</v>
      </c>
      <c r="AD17" s="528">
        <f t="shared" si="7"/>
        <v>1</v>
      </c>
      <c r="AE17" s="528">
        <f t="shared" si="7"/>
        <v>0</v>
      </c>
      <c r="AF17" s="528">
        <f t="shared" si="7"/>
        <v>4</v>
      </c>
      <c r="AG17" s="529">
        <f t="shared" si="7"/>
        <v>5</v>
      </c>
      <c r="AH17" s="529">
        <f t="shared" si="7"/>
        <v>1</v>
      </c>
      <c r="AI17" s="529">
        <f t="shared" si="7"/>
        <v>0</v>
      </c>
      <c r="AJ17" s="529">
        <f t="shared" si="7"/>
        <v>4</v>
      </c>
      <c r="AK17" s="530">
        <f t="shared" si="7"/>
        <v>1</v>
      </c>
      <c r="AL17" s="530">
        <f t="shared" si="7"/>
        <v>0</v>
      </c>
      <c r="AM17" s="530">
        <f t="shared" si="7"/>
        <v>0</v>
      </c>
      <c r="AN17" s="530">
        <f t="shared" si="7"/>
        <v>1</v>
      </c>
    </row>
    <row r="18" spans="1:52" x14ac:dyDescent="0.25">
      <c r="A18" s="683" t="s">
        <v>334</v>
      </c>
      <c r="B18" s="684"/>
      <c r="C18" s="684"/>
      <c r="D18" s="684"/>
      <c r="E18" s="684"/>
      <c r="F18" s="684"/>
      <c r="G18" s="684"/>
      <c r="H18" s="684"/>
      <c r="I18" s="684"/>
      <c r="J18" s="684"/>
      <c r="K18" s="684"/>
      <c r="L18" s="684"/>
      <c r="M18" s="684"/>
      <c r="N18" s="684"/>
      <c r="O18" s="684"/>
      <c r="P18" s="684"/>
      <c r="Q18" s="684"/>
      <c r="R18" s="684"/>
      <c r="S18" s="684"/>
      <c r="T18" s="684"/>
      <c r="U18" s="684"/>
      <c r="V18" s="684"/>
      <c r="W18" s="684"/>
      <c r="X18" s="684"/>
      <c r="Y18" s="684"/>
      <c r="Z18" s="684"/>
      <c r="AA18" s="684"/>
      <c r="AB18" s="684"/>
      <c r="AC18" s="684"/>
      <c r="AD18" s="684"/>
      <c r="AE18" s="684"/>
      <c r="AF18" s="684"/>
      <c r="AG18" s="684"/>
      <c r="AH18" s="684"/>
      <c r="AI18" s="684"/>
      <c r="AJ18" s="684"/>
      <c r="AK18" s="684"/>
      <c r="AL18" s="684"/>
      <c r="AM18" s="684"/>
      <c r="AN18" s="684"/>
      <c r="AO18" s="684"/>
      <c r="AP18" s="684"/>
      <c r="AQ18" s="684"/>
      <c r="AR18" s="684"/>
      <c r="AS18" s="684"/>
      <c r="AT18" s="684"/>
      <c r="AU18" s="684"/>
      <c r="AV18" s="684"/>
      <c r="AW18" s="684"/>
      <c r="AX18" s="684"/>
      <c r="AY18" s="684"/>
      <c r="AZ18" s="684"/>
    </row>
    <row r="19" spans="1:52" x14ac:dyDescent="0.25">
      <c r="A19" t="s">
        <v>180</v>
      </c>
      <c r="B19" s="9"/>
      <c r="C19" s="9"/>
      <c r="D19" s="9"/>
      <c r="E19" s="9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52" x14ac:dyDescent="0.25">
      <c r="A20" t="s">
        <v>182</v>
      </c>
      <c r="B20" s="9"/>
      <c r="C20" s="9"/>
      <c r="D20" s="9"/>
      <c r="E20" s="9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52" x14ac:dyDescent="0.25">
      <c r="A21" t="s">
        <v>551</v>
      </c>
      <c r="B21" s="9"/>
      <c r="C21" s="9"/>
      <c r="D21" s="9"/>
      <c r="E21" s="9"/>
      <c r="F21" s="18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52" x14ac:dyDescent="0.25">
      <c r="A22" t="s">
        <v>554</v>
      </c>
      <c r="B22" s="9"/>
      <c r="C22" s="9"/>
      <c r="D22" s="9"/>
      <c r="E22" s="9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52" x14ac:dyDescent="0.25">
      <c r="A23" s="197"/>
      <c r="B23" s="9" t="s">
        <v>45</v>
      </c>
      <c r="C23" s="9"/>
      <c r="D23" s="9"/>
    </row>
    <row r="24" spans="1:52" x14ac:dyDescent="0.25">
      <c r="A24" s="195"/>
      <c r="B24" s="9" t="s">
        <v>43</v>
      </c>
      <c r="C24" s="9"/>
      <c r="D24" s="9"/>
    </row>
    <row r="25" spans="1:52" x14ac:dyDescent="0.25">
      <c r="A25" s="196"/>
      <c r="B25" s="9" t="s">
        <v>44</v>
      </c>
      <c r="C25" s="9"/>
      <c r="D25" s="9"/>
    </row>
    <row r="26" spans="1:52" x14ac:dyDescent="0.25">
      <c r="A26" s="19" t="s">
        <v>28</v>
      </c>
      <c r="B26" s="9"/>
      <c r="C26" s="9"/>
      <c r="D26" s="9"/>
    </row>
  </sheetData>
  <mergeCells count="15">
    <mergeCell ref="Y1:AB1"/>
    <mergeCell ref="AC1:AF1"/>
    <mergeCell ref="AG1:AJ1"/>
    <mergeCell ref="AK1:AN1"/>
    <mergeCell ref="A18:AZ18"/>
    <mergeCell ref="C14:E14"/>
    <mergeCell ref="C15:E15"/>
    <mergeCell ref="C16:E16"/>
    <mergeCell ref="C17:E17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O20"/>
  <sheetViews>
    <sheetView zoomScaleNormal="100" workbookViewId="0">
      <pane ySplit="2" topLeftCell="A3" activePane="bottomLeft" state="frozen"/>
      <selection pane="bottomLeft" activeCell="S11" sqref="S11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28515625" customWidth="1"/>
    <col min="5" max="18" width="3.7109375" customWidth="1"/>
    <col min="19" max="20" width="6.28515625" customWidth="1"/>
    <col min="21" max="21" width="30.5703125" customWidth="1"/>
    <col min="22" max="22" width="23.42578125" bestFit="1" customWidth="1"/>
    <col min="23" max="24" width="23.7109375" customWidth="1"/>
    <col min="25" max="40" width="3.7109375" customWidth="1"/>
  </cols>
  <sheetData>
    <row r="1" spans="1:41" ht="15" customHeight="1" thickBot="1" x14ac:dyDescent="0.3">
      <c r="A1" s="764" t="s">
        <v>160</v>
      </c>
      <c r="B1" s="765"/>
      <c r="C1" s="765"/>
      <c r="D1" s="314"/>
      <c r="E1" s="766" t="s">
        <v>24</v>
      </c>
      <c r="F1" s="767"/>
      <c r="G1" s="768"/>
      <c r="H1" s="766" t="s">
        <v>23</v>
      </c>
      <c r="I1" s="768"/>
      <c r="J1" s="761" t="s">
        <v>6</v>
      </c>
      <c r="K1" s="762"/>
      <c r="L1" s="762"/>
      <c r="M1" s="763"/>
      <c r="N1" s="761" t="s">
        <v>7</v>
      </c>
      <c r="O1" s="763"/>
      <c r="P1" s="761" t="s">
        <v>25</v>
      </c>
      <c r="Q1" s="762"/>
      <c r="R1" s="763"/>
      <c r="S1" s="315" t="s">
        <v>8</v>
      </c>
      <c r="T1" s="315" t="s">
        <v>9</v>
      </c>
      <c r="U1" s="316" t="s">
        <v>10</v>
      </c>
      <c r="V1" s="315" t="s">
        <v>11</v>
      </c>
      <c r="W1" s="317" t="s">
        <v>26</v>
      </c>
      <c r="X1" s="318" t="s">
        <v>27</v>
      </c>
      <c r="Y1" s="769" t="s">
        <v>20</v>
      </c>
      <c r="Z1" s="675"/>
      <c r="AA1" s="675"/>
      <c r="AB1" s="676"/>
      <c r="AC1" s="769" t="s">
        <v>64</v>
      </c>
      <c r="AD1" s="675"/>
      <c r="AE1" s="675"/>
      <c r="AF1" s="676"/>
      <c r="AG1" s="769" t="s">
        <v>65</v>
      </c>
      <c r="AH1" s="675"/>
      <c r="AI1" s="675"/>
      <c r="AJ1" s="676"/>
      <c r="AK1" s="769" t="s">
        <v>66</v>
      </c>
      <c r="AL1" s="675"/>
      <c r="AM1" s="675"/>
      <c r="AN1" s="676"/>
    </row>
    <row r="2" spans="1:41" ht="15" customHeight="1" thickBot="1" x14ac:dyDescent="0.3">
      <c r="A2" s="319" t="s">
        <v>19</v>
      </c>
      <c r="B2" s="320" t="s">
        <v>18</v>
      </c>
      <c r="C2" s="321" t="s">
        <v>17</v>
      </c>
      <c r="D2" s="321" t="s">
        <v>42</v>
      </c>
      <c r="E2" s="322" t="s">
        <v>16</v>
      </c>
      <c r="F2" s="322" t="s">
        <v>4</v>
      </c>
      <c r="G2" s="322" t="s">
        <v>5</v>
      </c>
      <c r="H2" s="323" t="s">
        <v>12</v>
      </c>
      <c r="I2" s="323" t="s">
        <v>3</v>
      </c>
      <c r="J2" s="323" t="s">
        <v>12</v>
      </c>
      <c r="K2" s="323" t="s">
        <v>13</v>
      </c>
      <c r="L2" s="323" t="s">
        <v>2</v>
      </c>
      <c r="M2" s="323" t="s">
        <v>14</v>
      </c>
      <c r="N2" s="323" t="s">
        <v>15</v>
      </c>
      <c r="O2" s="323" t="s">
        <v>16</v>
      </c>
      <c r="P2" s="323" t="s">
        <v>21</v>
      </c>
      <c r="Q2" s="323" t="s">
        <v>22</v>
      </c>
      <c r="R2" s="323" t="s">
        <v>12</v>
      </c>
      <c r="S2" s="324"/>
      <c r="T2" s="325"/>
      <c r="U2" s="565"/>
      <c r="V2" s="324"/>
      <c r="W2" s="326"/>
      <c r="X2" s="327"/>
      <c r="Y2" s="315" t="s">
        <v>0</v>
      </c>
      <c r="Z2" s="315" t="s">
        <v>1</v>
      </c>
      <c r="AA2" s="315" t="s">
        <v>2</v>
      </c>
      <c r="AB2" s="315" t="s">
        <v>3</v>
      </c>
      <c r="AC2" s="315" t="s">
        <v>0</v>
      </c>
      <c r="AD2" s="315" t="s">
        <v>1</v>
      </c>
      <c r="AE2" s="315" t="s">
        <v>2</v>
      </c>
      <c r="AF2" s="315" t="s">
        <v>3</v>
      </c>
      <c r="AG2" s="315" t="s">
        <v>0</v>
      </c>
      <c r="AH2" s="315" t="s">
        <v>1</v>
      </c>
      <c r="AI2" s="315" t="s">
        <v>2</v>
      </c>
      <c r="AJ2" s="315" t="s">
        <v>3</v>
      </c>
      <c r="AK2" s="315" t="s">
        <v>0</v>
      </c>
      <c r="AL2" s="315" t="s">
        <v>1</v>
      </c>
      <c r="AM2" s="315" t="s">
        <v>2</v>
      </c>
      <c r="AN2" s="315" t="s">
        <v>3</v>
      </c>
    </row>
    <row r="3" spans="1:41" ht="15" customHeight="1" thickBot="1" x14ac:dyDescent="0.3">
      <c r="A3" s="239">
        <v>43260</v>
      </c>
      <c r="B3" s="263" t="s">
        <v>46</v>
      </c>
      <c r="C3" s="240" t="s">
        <v>33</v>
      </c>
      <c r="D3" s="240" t="s">
        <v>184</v>
      </c>
      <c r="E3" s="241" t="s">
        <v>1</v>
      </c>
      <c r="F3" s="241">
        <v>34</v>
      </c>
      <c r="G3" s="241">
        <v>17</v>
      </c>
      <c r="H3" s="241" t="s">
        <v>118</v>
      </c>
      <c r="I3" s="241" t="s">
        <v>118</v>
      </c>
      <c r="J3" s="241">
        <v>4</v>
      </c>
      <c r="K3" s="241">
        <v>4</v>
      </c>
      <c r="L3" s="241">
        <v>0</v>
      </c>
      <c r="M3" s="241">
        <v>2</v>
      </c>
      <c r="N3" s="241">
        <v>0</v>
      </c>
      <c r="O3" s="241">
        <v>0</v>
      </c>
      <c r="P3" s="241" t="s">
        <v>118</v>
      </c>
      <c r="Q3" s="241" t="s">
        <v>118</v>
      </c>
      <c r="R3" s="241">
        <v>2</v>
      </c>
      <c r="S3" s="254">
        <v>25824</v>
      </c>
      <c r="T3" s="409" t="s">
        <v>572</v>
      </c>
      <c r="U3" s="256" t="s">
        <v>239</v>
      </c>
      <c r="V3" s="254" t="s">
        <v>224</v>
      </c>
      <c r="W3" s="242" t="s">
        <v>223</v>
      </c>
      <c r="X3" s="257" t="s">
        <v>573</v>
      </c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8">
        <v>0</v>
      </c>
      <c r="AG3" s="258">
        <v>0</v>
      </c>
      <c r="AH3" s="258">
        <v>0</v>
      </c>
      <c r="AI3" s="258">
        <v>0</v>
      </c>
      <c r="AJ3" s="258">
        <v>0</v>
      </c>
      <c r="AK3" s="258">
        <v>0</v>
      </c>
      <c r="AL3" s="258">
        <v>0</v>
      </c>
      <c r="AM3" s="258">
        <v>0</v>
      </c>
      <c r="AN3" s="258">
        <v>0</v>
      </c>
      <c r="AO3" s="15"/>
    </row>
    <row r="4" spans="1:41" ht="15" customHeight="1" thickBot="1" x14ac:dyDescent="0.3">
      <c r="A4" s="239">
        <v>43267</v>
      </c>
      <c r="B4" s="263" t="s">
        <v>46</v>
      </c>
      <c r="C4" s="240" t="s">
        <v>33</v>
      </c>
      <c r="D4" s="240" t="s">
        <v>192</v>
      </c>
      <c r="E4" s="241" t="s">
        <v>3</v>
      </c>
      <c r="F4" s="241">
        <v>22</v>
      </c>
      <c r="G4" s="241">
        <v>25</v>
      </c>
      <c r="H4" s="241" t="s">
        <v>118</v>
      </c>
      <c r="I4" s="241" t="s">
        <v>118</v>
      </c>
      <c r="J4" s="241">
        <v>3</v>
      </c>
      <c r="K4" s="241">
        <v>2</v>
      </c>
      <c r="L4" s="241">
        <v>0</v>
      </c>
      <c r="M4" s="241">
        <v>1</v>
      </c>
      <c r="N4" s="241">
        <v>1</v>
      </c>
      <c r="O4" s="241">
        <v>0</v>
      </c>
      <c r="P4" s="241" t="s">
        <v>118</v>
      </c>
      <c r="Q4" s="241" t="s">
        <v>118</v>
      </c>
      <c r="R4" s="241">
        <v>3</v>
      </c>
      <c r="S4" s="254">
        <v>20276</v>
      </c>
      <c r="T4" s="270" t="s">
        <v>294</v>
      </c>
      <c r="U4" s="256" t="s">
        <v>618</v>
      </c>
      <c r="V4" s="254" t="s">
        <v>224</v>
      </c>
      <c r="W4" s="242" t="s">
        <v>223</v>
      </c>
      <c r="X4" s="257" t="s">
        <v>239</v>
      </c>
      <c r="Y4" s="258">
        <v>1</v>
      </c>
      <c r="Z4" s="258">
        <v>0</v>
      </c>
      <c r="AA4" s="258">
        <v>0</v>
      </c>
      <c r="AB4" s="259">
        <v>1</v>
      </c>
      <c r="AC4" s="258">
        <v>1</v>
      </c>
      <c r="AD4" s="258">
        <v>0</v>
      </c>
      <c r="AE4" s="258">
        <v>0</v>
      </c>
      <c r="AF4" s="259">
        <v>1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1" ht="15" customHeight="1" thickBot="1" x14ac:dyDescent="0.3">
      <c r="A5" s="239">
        <v>42909</v>
      </c>
      <c r="B5" s="263" t="s">
        <v>46</v>
      </c>
      <c r="C5" s="240" t="s">
        <v>39</v>
      </c>
      <c r="D5" s="240" t="s">
        <v>198</v>
      </c>
      <c r="E5" s="241" t="s">
        <v>1</v>
      </c>
      <c r="F5" s="241">
        <v>28</v>
      </c>
      <c r="G5" s="241">
        <v>0</v>
      </c>
      <c r="H5" s="241" t="s">
        <v>118</v>
      </c>
      <c r="I5" s="241" t="s">
        <v>118</v>
      </c>
      <c r="J5" s="241">
        <v>3</v>
      </c>
      <c r="K5" s="241">
        <v>2</v>
      </c>
      <c r="L5" s="241">
        <v>0</v>
      </c>
      <c r="M5" s="241">
        <v>3</v>
      </c>
      <c r="N5" s="241">
        <v>0</v>
      </c>
      <c r="O5" s="241">
        <v>0</v>
      </c>
      <c r="P5" s="241" t="s">
        <v>118</v>
      </c>
      <c r="Q5" s="241" t="s">
        <v>118</v>
      </c>
      <c r="R5" s="241">
        <v>0</v>
      </c>
      <c r="S5" s="254">
        <v>14776</v>
      </c>
      <c r="T5" s="409" t="s">
        <v>658</v>
      </c>
      <c r="U5" s="256" t="s">
        <v>223</v>
      </c>
      <c r="V5" s="254" t="s">
        <v>659</v>
      </c>
      <c r="W5" s="242" t="s">
        <v>660</v>
      </c>
      <c r="X5" s="257" t="s">
        <v>239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1" ht="15" customHeight="1" thickBot="1" x14ac:dyDescent="0.3">
      <c r="A6" s="239">
        <v>43407</v>
      </c>
      <c r="B6" s="240" t="s">
        <v>46</v>
      </c>
      <c r="C6" s="240" t="s">
        <v>187</v>
      </c>
      <c r="D6" s="240" t="s">
        <v>256</v>
      </c>
      <c r="E6" s="241" t="s">
        <v>3</v>
      </c>
      <c r="F6" s="241">
        <v>31</v>
      </c>
      <c r="G6" s="241">
        <v>69</v>
      </c>
      <c r="H6" s="241" t="s">
        <v>118</v>
      </c>
      <c r="I6" s="241" t="s">
        <v>118</v>
      </c>
      <c r="J6" s="241">
        <v>5</v>
      </c>
      <c r="K6" s="241">
        <v>3</v>
      </c>
      <c r="L6" s="241">
        <v>0</v>
      </c>
      <c r="M6" s="241">
        <v>0</v>
      </c>
      <c r="N6" s="241">
        <v>0</v>
      </c>
      <c r="O6" s="241">
        <v>0</v>
      </c>
      <c r="P6" s="241" t="s">
        <v>118</v>
      </c>
      <c r="Q6" s="241" t="s">
        <v>118</v>
      </c>
      <c r="R6" s="241">
        <v>10</v>
      </c>
      <c r="S6" s="254">
        <v>43751</v>
      </c>
      <c r="T6" s="270" t="s">
        <v>797</v>
      </c>
      <c r="U6" s="256" t="s">
        <v>216</v>
      </c>
      <c r="V6" s="254" t="s">
        <v>798</v>
      </c>
      <c r="W6" s="242" t="s">
        <v>799</v>
      </c>
      <c r="X6" s="257" t="s">
        <v>563</v>
      </c>
      <c r="Y6" s="258">
        <v>1</v>
      </c>
      <c r="Z6" s="258">
        <v>0</v>
      </c>
      <c r="AA6" s="258">
        <v>0</v>
      </c>
      <c r="AB6" s="259">
        <v>1</v>
      </c>
      <c r="AC6" s="258">
        <v>1</v>
      </c>
      <c r="AD6" s="258">
        <v>0</v>
      </c>
      <c r="AE6" s="258">
        <v>0</v>
      </c>
      <c r="AF6" s="259">
        <v>1</v>
      </c>
      <c r="AG6" s="258">
        <v>0</v>
      </c>
      <c r="AH6" s="258">
        <v>0</v>
      </c>
      <c r="AI6" s="258">
        <v>0</v>
      </c>
      <c r="AJ6" s="259">
        <v>0</v>
      </c>
      <c r="AK6" s="258">
        <v>0</v>
      </c>
      <c r="AL6" s="258">
        <v>0</v>
      </c>
      <c r="AM6" s="258">
        <v>0</v>
      </c>
      <c r="AN6" s="259">
        <v>0</v>
      </c>
    </row>
    <row r="7" spans="1:41" ht="15" customHeight="1" thickBot="1" x14ac:dyDescent="0.3">
      <c r="A7" s="230">
        <v>43421</v>
      </c>
      <c r="B7" s="221" t="s">
        <v>46</v>
      </c>
      <c r="C7" s="221" t="s">
        <v>30</v>
      </c>
      <c r="D7" s="221" t="s">
        <v>177</v>
      </c>
      <c r="E7" s="222" t="s">
        <v>3</v>
      </c>
      <c r="F7" s="222">
        <v>15</v>
      </c>
      <c r="G7" s="222">
        <v>35</v>
      </c>
      <c r="H7" s="222" t="s">
        <v>118</v>
      </c>
      <c r="I7" s="222" t="s">
        <v>118</v>
      </c>
      <c r="J7" s="222">
        <v>2</v>
      </c>
      <c r="K7" s="222">
        <v>1</v>
      </c>
      <c r="L7" s="222">
        <v>0</v>
      </c>
      <c r="M7" s="222">
        <v>1</v>
      </c>
      <c r="N7" s="222">
        <v>0</v>
      </c>
      <c r="O7" s="222">
        <v>0</v>
      </c>
      <c r="P7" s="222" t="s">
        <v>118</v>
      </c>
      <c r="Q7" s="222" t="s">
        <v>118</v>
      </c>
      <c r="R7" s="222">
        <v>4</v>
      </c>
      <c r="S7" s="223">
        <v>81151</v>
      </c>
      <c r="T7" s="539" t="s">
        <v>617</v>
      </c>
      <c r="U7" s="224" t="s">
        <v>226</v>
      </c>
      <c r="V7" s="223" t="s">
        <v>404</v>
      </c>
      <c r="W7" s="225" t="s">
        <v>223</v>
      </c>
      <c r="X7" s="226" t="s">
        <v>880</v>
      </c>
      <c r="Y7" s="227">
        <v>1</v>
      </c>
      <c r="Z7" s="227">
        <v>0</v>
      </c>
      <c r="AA7" s="227">
        <v>0</v>
      </c>
      <c r="AB7" s="228">
        <v>1</v>
      </c>
      <c r="AC7" s="227">
        <v>0</v>
      </c>
      <c r="AD7" s="227">
        <v>0</v>
      </c>
      <c r="AE7" s="227">
        <v>0</v>
      </c>
      <c r="AF7" s="228">
        <v>0</v>
      </c>
      <c r="AG7" s="227">
        <v>1</v>
      </c>
      <c r="AH7" s="227">
        <v>0</v>
      </c>
      <c r="AI7" s="227">
        <v>0</v>
      </c>
      <c r="AJ7" s="228">
        <v>1</v>
      </c>
      <c r="AK7" s="227">
        <v>0</v>
      </c>
      <c r="AL7" s="227">
        <v>0</v>
      </c>
      <c r="AM7" s="227">
        <v>0</v>
      </c>
      <c r="AN7" s="228">
        <v>0</v>
      </c>
    </row>
    <row r="8" spans="1:41" ht="15" customHeight="1" thickBot="1" x14ac:dyDescent="0.3">
      <c r="A8" s="230">
        <v>43428</v>
      </c>
      <c r="B8" s="221" t="s">
        <v>46</v>
      </c>
      <c r="C8" s="221" t="s">
        <v>113</v>
      </c>
      <c r="D8" s="221" t="s">
        <v>819</v>
      </c>
      <c r="E8" s="222" t="s">
        <v>1</v>
      </c>
      <c r="F8" s="222">
        <v>32</v>
      </c>
      <c r="G8" s="222">
        <v>27</v>
      </c>
      <c r="H8" s="222" t="s">
        <v>118</v>
      </c>
      <c r="I8" s="222" t="s">
        <v>118</v>
      </c>
      <c r="J8" s="222">
        <v>4</v>
      </c>
      <c r="K8" s="222">
        <v>3</v>
      </c>
      <c r="L8" s="222">
        <v>0</v>
      </c>
      <c r="M8" s="222">
        <v>2</v>
      </c>
      <c r="N8" s="222">
        <v>1</v>
      </c>
      <c r="O8" s="222">
        <v>0</v>
      </c>
      <c r="P8" s="222" t="s">
        <v>118</v>
      </c>
      <c r="Q8" s="222" t="s">
        <v>118</v>
      </c>
      <c r="R8" s="222">
        <v>2</v>
      </c>
      <c r="S8" s="225"/>
      <c r="T8" s="563" t="s">
        <v>899</v>
      </c>
      <c r="U8" s="237" t="s">
        <v>238</v>
      </c>
      <c r="V8" s="225" t="s">
        <v>900</v>
      </c>
      <c r="W8" s="225" t="s">
        <v>424</v>
      </c>
      <c r="X8" s="244" t="s">
        <v>901</v>
      </c>
      <c r="Y8" s="227">
        <v>1</v>
      </c>
      <c r="Z8" s="227">
        <v>1</v>
      </c>
      <c r="AA8" s="227">
        <v>0</v>
      </c>
      <c r="AB8" s="228">
        <v>0</v>
      </c>
      <c r="AC8" s="227">
        <v>1</v>
      </c>
      <c r="AD8" s="227">
        <v>1</v>
      </c>
      <c r="AE8" s="227">
        <v>0</v>
      </c>
      <c r="AF8" s="228">
        <v>0</v>
      </c>
      <c r="AG8" s="227">
        <v>0</v>
      </c>
      <c r="AH8" s="227">
        <v>0</v>
      </c>
      <c r="AI8" s="227">
        <v>0</v>
      </c>
      <c r="AJ8" s="228">
        <v>0</v>
      </c>
      <c r="AK8" s="227">
        <v>0</v>
      </c>
      <c r="AL8" s="227">
        <v>0</v>
      </c>
      <c r="AM8" s="227">
        <v>0</v>
      </c>
      <c r="AN8" s="228">
        <v>0</v>
      </c>
    </row>
    <row r="9" spans="1:41" ht="15.75" thickBot="1" x14ac:dyDescent="0.3">
      <c r="A9" s="509"/>
      <c r="B9" s="510"/>
      <c r="C9" s="696" t="s">
        <v>141</v>
      </c>
      <c r="D9" s="697"/>
      <c r="E9" s="698"/>
      <c r="F9" s="511">
        <f>SUM(F3:F5)</f>
        <v>84</v>
      </c>
      <c r="G9" s="511">
        <f>SUM(G3:G5)</f>
        <v>42</v>
      </c>
      <c r="H9" s="511" t="s">
        <v>118</v>
      </c>
      <c r="I9" s="511" t="s">
        <v>118</v>
      </c>
      <c r="J9" s="511">
        <f t="shared" ref="J9:O9" si="0">SUM(J3:J5)</f>
        <v>10</v>
      </c>
      <c r="K9" s="511">
        <f t="shared" si="0"/>
        <v>8</v>
      </c>
      <c r="L9" s="511">
        <f t="shared" si="0"/>
        <v>0</v>
      </c>
      <c r="M9" s="511">
        <f t="shared" si="0"/>
        <v>6</v>
      </c>
      <c r="N9" s="511">
        <f t="shared" si="0"/>
        <v>1</v>
      </c>
      <c r="O9" s="511">
        <f t="shared" si="0"/>
        <v>0</v>
      </c>
      <c r="P9" s="511" t="s">
        <v>118</v>
      </c>
      <c r="Q9" s="511" t="s">
        <v>118</v>
      </c>
      <c r="R9" s="511">
        <f>SUM(R3:R5)</f>
        <v>5</v>
      </c>
      <c r="S9" s="512"/>
      <c r="T9" s="512"/>
      <c r="U9" s="512"/>
      <c r="V9" s="512"/>
      <c r="W9" s="513"/>
      <c r="X9" s="532" t="s">
        <v>141</v>
      </c>
      <c r="Y9" s="511">
        <f t="shared" ref="Y9:AN9" si="1">SUM(Y3:Y5)</f>
        <v>3</v>
      </c>
      <c r="Z9" s="511">
        <f t="shared" si="1"/>
        <v>2</v>
      </c>
      <c r="AA9" s="511">
        <f t="shared" si="1"/>
        <v>0</v>
      </c>
      <c r="AB9" s="511">
        <f t="shared" si="1"/>
        <v>1</v>
      </c>
      <c r="AC9" s="514">
        <f t="shared" si="1"/>
        <v>3</v>
      </c>
      <c r="AD9" s="514">
        <f t="shared" si="1"/>
        <v>2</v>
      </c>
      <c r="AE9" s="514">
        <f t="shared" si="1"/>
        <v>0</v>
      </c>
      <c r="AF9" s="514">
        <f t="shared" si="1"/>
        <v>1</v>
      </c>
      <c r="AG9" s="515">
        <f t="shared" si="1"/>
        <v>0</v>
      </c>
      <c r="AH9" s="515">
        <f t="shared" si="1"/>
        <v>0</v>
      </c>
      <c r="AI9" s="515">
        <f t="shared" si="1"/>
        <v>0</v>
      </c>
      <c r="AJ9" s="515">
        <f t="shared" si="1"/>
        <v>0</v>
      </c>
      <c r="AK9" s="516">
        <f t="shared" si="1"/>
        <v>0</v>
      </c>
      <c r="AL9" s="516">
        <f t="shared" si="1"/>
        <v>0</v>
      </c>
      <c r="AM9" s="516">
        <f t="shared" si="1"/>
        <v>0</v>
      </c>
      <c r="AN9" s="516">
        <f t="shared" si="1"/>
        <v>0</v>
      </c>
    </row>
    <row r="10" spans="1:41" ht="15.75" thickBot="1" x14ac:dyDescent="0.3">
      <c r="A10" s="509"/>
      <c r="B10" s="510"/>
      <c r="C10" s="663" t="s">
        <v>140</v>
      </c>
      <c r="D10" s="664"/>
      <c r="E10" s="665"/>
      <c r="F10" s="517">
        <f>SUM(F6:F8)</f>
        <v>78</v>
      </c>
      <c r="G10" s="517">
        <f>SUM(G6:G8)</f>
        <v>131</v>
      </c>
      <c r="H10" s="517" t="s">
        <v>118</v>
      </c>
      <c r="I10" s="517" t="s">
        <v>118</v>
      </c>
      <c r="J10" s="517">
        <f t="shared" ref="J10:O10" si="2">SUM(J6:J8)</f>
        <v>11</v>
      </c>
      <c r="K10" s="517">
        <f t="shared" si="2"/>
        <v>7</v>
      </c>
      <c r="L10" s="517">
        <f t="shared" si="2"/>
        <v>0</v>
      </c>
      <c r="M10" s="517">
        <f t="shared" si="2"/>
        <v>3</v>
      </c>
      <c r="N10" s="517">
        <f t="shared" si="2"/>
        <v>1</v>
      </c>
      <c r="O10" s="517">
        <f t="shared" si="2"/>
        <v>0</v>
      </c>
      <c r="P10" s="517" t="s">
        <v>118</v>
      </c>
      <c r="Q10" s="517" t="s">
        <v>118</v>
      </c>
      <c r="R10" s="517">
        <f>SUM(R6:R8)</f>
        <v>16</v>
      </c>
      <c r="S10" s="518"/>
      <c r="T10" s="518"/>
      <c r="U10" s="518"/>
      <c r="V10" s="518"/>
      <c r="W10" s="519"/>
      <c r="X10" s="533" t="s">
        <v>140</v>
      </c>
      <c r="Y10" s="517">
        <f t="shared" ref="Y10:AN10" si="3">SUM(Y6:Y8)</f>
        <v>3</v>
      </c>
      <c r="Z10" s="517">
        <f t="shared" si="3"/>
        <v>1</v>
      </c>
      <c r="AA10" s="517">
        <f t="shared" si="3"/>
        <v>0</v>
      </c>
      <c r="AB10" s="517">
        <f t="shared" si="3"/>
        <v>2</v>
      </c>
      <c r="AC10" s="521">
        <f t="shared" si="3"/>
        <v>2</v>
      </c>
      <c r="AD10" s="521">
        <f t="shared" si="3"/>
        <v>1</v>
      </c>
      <c r="AE10" s="521">
        <f t="shared" si="3"/>
        <v>0</v>
      </c>
      <c r="AF10" s="521">
        <f t="shared" si="3"/>
        <v>1</v>
      </c>
      <c r="AG10" s="522">
        <f t="shared" si="3"/>
        <v>1</v>
      </c>
      <c r="AH10" s="522">
        <f t="shared" si="3"/>
        <v>0</v>
      </c>
      <c r="AI10" s="522">
        <f t="shared" si="3"/>
        <v>0</v>
      </c>
      <c r="AJ10" s="522">
        <f t="shared" si="3"/>
        <v>1</v>
      </c>
      <c r="AK10" s="523">
        <f t="shared" si="3"/>
        <v>0</v>
      </c>
      <c r="AL10" s="523">
        <f t="shared" si="3"/>
        <v>0</v>
      </c>
      <c r="AM10" s="523">
        <f t="shared" si="3"/>
        <v>0</v>
      </c>
      <c r="AN10" s="523">
        <f t="shared" si="3"/>
        <v>0</v>
      </c>
    </row>
    <row r="11" spans="1:41" ht="15.75" thickBot="1" x14ac:dyDescent="0.3">
      <c r="A11" s="509"/>
      <c r="B11" s="510"/>
      <c r="C11" s="660" t="s">
        <v>138</v>
      </c>
      <c r="D11" s="661"/>
      <c r="E11" s="662"/>
      <c r="F11" s="524">
        <f t="shared" ref="F11:R11" si="4">SUM(F1:F8)</f>
        <v>162</v>
      </c>
      <c r="G11" s="524">
        <f t="shared" si="4"/>
        <v>173</v>
      </c>
      <c r="H11" s="524">
        <f t="shared" si="4"/>
        <v>0</v>
      </c>
      <c r="I11" s="524">
        <f t="shared" si="4"/>
        <v>0</v>
      </c>
      <c r="J11" s="524">
        <f t="shared" si="4"/>
        <v>21</v>
      </c>
      <c r="K11" s="524">
        <f t="shared" si="4"/>
        <v>15</v>
      </c>
      <c r="L11" s="524">
        <f t="shared" si="4"/>
        <v>0</v>
      </c>
      <c r="M11" s="524">
        <f t="shared" si="4"/>
        <v>9</v>
      </c>
      <c r="N11" s="524">
        <f t="shared" si="4"/>
        <v>2</v>
      </c>
      <c r="O11" s="524">
        <f t="shared" si="4"/>
        <v>0</v>
      </c>
      <c r="P11" s="524">
        <f t="shared" si="4"/>
        <v>0</v>
      </c>
      <c r="Q11" s="524">
        <f t="shared" si="4"/>
        <v>0</v>
      </c>
      <c r="R11" s="524">
        <f t="shared" si="4"/>
        <v>21</v>
      </c>
      <c r="S11" s="525"/>
      <c r="T11" s="525"/>
      <c r="U11" s="525"/>
      <c r="V11" s="525"/>
      <c r="W11" s="526"/>
      <c r="X11" s="534" t="s">
        <v>138</v>
      </c>
      <c r="Y11" s="524">
        <f t="shared" ref="Y11:AN11" si="5">SUM(Y1:Y8)</f>
        <v>6</v>
      </c>
      <c r="Z11" s="524">
        <f t="shared" si="5"/>
        <v>3</v>
      </c>
      <c r="AA11" s="524">
        <f t="shared" si="5"/>
        <v>0</v>
      </c>
      <c r="AB11" s="524">
        <f t="shared" si="5"/>
        <v>3</v>
      </c>
      <c r="AC11" s="528">
        <f t="shared" si="5"/>
        <v>5</v>
      </c>
      <c r="AD11" s="528">
        <f t="shared" si="5"/>
        <v>3</v>
      </c>
      <c r="AE11" s="528">
        <f t="shared" si="5"/>
        <v>0</v>
      </c>
      <c r="AF11" s="528">
        <f t="shared" si="5"/>
        <v>2</v>
      </c>
      <c r="AG11" s="529">
        <f t="shared" si="5"/>
        <v>1</v>
      </c>
      <c r="AH11" s="529">
        <f t="shared" si="5"/>
        <v>0</v>
      </c>
      <c r="AI11" s="529">
        <f t="shared" si="5"/>
        <v>0</v>
      </c>
      <c r="AJ11" s="529">
        <f t="shared" si="5"/>
        <v>1</v>
      </c>
      <c r="AK11" s="530">
        <f t="shared" si="5"/>
        <v>0</v>
      </c>
      <c r="AL11" s="530">
        <f t="shared" si="5"/>
        <v>0</v>
      </c>
      <c r="AM11" s="530">
        <f t="shared" si="5"/>
        <v>0</v>
      </c>
      <c r="AN11" s="530">
        <f t="shared" si="5"/>
        <v>0</v>
      </c>
    </row>
    <row r="12" spans="1:41" x14ac:dyDescent="0.25">
      <c r="A12" t="s">
        <v>185</v>
      </c>
      <c r="B12" s="9"/>
      <c r="C12" s="9"/>
      <c r="D12" s="9"/>
      <c r="E12" s="9"/>
      <c r="F12" s="18"/>
      <c r="G12" s="18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41" x14ac:dyDescent="0.25">
      <c r="A13" t="s">
        <v>199</v>
      </c>
      <c r="B13" s="9"/>
      <c r="C13" s="9"/>
      <c r="D13" s="9"/>
      <c r="E13" s="9"/>
      <c r="F13" s="18"/>
      <c r="G13" s="18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1" x14ac:dyDescent="0.25">
      <c r="A14" s="760" t="s">
        <v>255</v>
      </c>
      <c r="B14" s="654"/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4"/>
      <c r="AF14" s="654"/>
      <c r="AG14" s="654"/>
      <c r="AH14" s="654"/>
      <c r="AI14" s="654"/>
      <c r="AJ14" s="654"/>
      <c r="AK14" s="654"/>
      <c r="AL14" s="654"/>
      <c r="AM14" s="654"/>
      <c r="AN14" s="654"/>
      <c r="AO14" s="654"/>
    </row>
    <row r="15" spans="1:41" x14ac:dyDescent="0.25">
      <c r="A15" t="s">
        <v>242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1" x14ac:dyDescent="0.25">
      <c r="A16" t="s">
        <v>820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4" x14ac:dyDescent="0.25">
      <c r="A17" s="197"/>
      <c r="B17" s="9" t="s">
        <v>45</v>
      </c>
      <c r="C17" s="9"/>
      <c r="D17" s="9"/>
    </row>
    <row r="18" spans="1:4" x14ac:dyDescent="0.25">
      <c r="A18" s="195"/>
      <c r="B18" s="9" t="s">
        <v>43</v>
      </c>
      <c r="C18" s="9"/>
      <c r="D18" s="9"/>
    </row>
    <row r="19" spans="1:4" x14ac:dyDescent="0.25">
      <c r="A19" s="196"/>
      <c r="B19" s="9" t="s">
        <v>44</v>
      </c>
      <c r="C19" s="9"/>
      <c r="D19" s="9"/>
    </row>
    <row r="20" spans="1:4" x14ac:dyDescent="0.25">
      <c r="A20" s="19" t="s">
        <v>28</v>
      </c>
      <c r="B20" s="9"/>
      <c r="C20" s="9"/>
      <c r="D20" s="9"/>
    </row>
  </sheetData>
  <mergeCells count="14">
    <mergeCell ref="A14:AO14"/>
    <mergeCell ref="C9:E9"/>
    <mergeCell ref="C10:E10"/>
    <mergeCell ref="C11:E11"/>
    <mergeCell ref="P1:R1"/>
    <mergeCell ref="A1:C1"/>
    <mergeCell ref="E1:G1"/>
    <mergeCell ref="H1:I1"/>
    <mergeCell ref="J1:M1"/>
    <mergeCell ref="N1:O1"/>
    <mergeCell ref="Y1:AB1"/>
    <mergeCell ref="AC1:AF1"/>
    <mergeCell ref="AG1:AJ1"/>
    <mergeCell ref="AK1:AN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N21"/>
  <sheetViews>
    <sheetView workbookViewId="0">
      <selection activeCell="AO10" sqref="AO10"/>
    </sheetView>
  </sheetViews>
  <sheetFormatPr defaultRowHeight="15" x14ac:dyDescent="0.25"/>
  <cols>
    <col min="1" max="1" width="7.5703125" customWidth="1"/>
    <col min="2" max="2" width="5.5703125" customWidth="1"/>
    <col min="3" max="3" width="13.7109375" customWidth="1"/>
    <col min="4" max="4" width="4.7109375" customWidth="1"/>
    <col min="5" max="18" width="3.7109375" customWidth="1"/>
    <col min="19" max="20" width="6.28515625" customWidth="1"/>
    <col min="21" max="24" width="25.85546875" customWidth="1"/>
    <col min="25" max="40" width="3.7109375" customWidth="1"/>
  </cols>
  <sheetData>
    <row r="1" spans="1:40" ht="15.75" thickBot="1" x14ac:dyDescent="0.3">
      <c r="A1" s="776" t="s">
        <v>161</v>
      </c>
      <c r="B1" s="777"/>
      <c r="C1" s="777"/>
      <c r="D1" s="488"/>
      <c r="E1" s="778" t="s">
        <v>24</v>
      </c>
      <c r="F1" s="779"/>
      <c r="G1" s="780"/>
      <c r="H1" s="778" t="s">
        <v>23</v>
      </c>
      <c r="I1" s="780"/>
      <c r="J1" s="773" t="s">
        <v>6</v>
      </c>
      <c r="K1" s="774"/>
      <c r="L1" s="774"/>
      <c r="M1" s="775"/>
      <c r="N1" s="773" t="s">
        <v>7</v>
      </c>
      <c r="O1" s="775"/>
      <c r="P1" s="773" t="s">
        <v>25</v>
      </c>
      <c r="Q1" s="774"/>
      <c r="R1" s="775"/>
      <c r="S1" s="489" t="s">
        <v>8</v>
      </c>
      <c r="T1" s="489" t="s">
        <v>9</v>
      </c>
      <c r="U1" s="490" t="s">
        <v>10</v>
      </c>
      <c r="V1" s="489" t="s">
        <v>11</v>
      </c>
      <c r="W1" s="491" t="s">
        <v>26</v>
      </c>
      <c r="X1" s="492" t="s">
        <v>27</v>
      </c>
      <c r="Y1" s="770" t="s">
        <v>20</v>
      </c>
      <c r="Z1" s="675"/>
      <c r="AA1" s="675"/>
      <c r="AB1" s="676"/>
      <c r="AC1" s="770" t="s">
        <v>64</v>
      </c>
      <c r="AD1" s="675"/>
      <c r="AE1" s="675"/>
      <c r="AF1" s="676"/>
      <c r="AG1" s="770" t="s">
        <v>65</v>
      </c>
      <c r="AH1" s="675"/>
      <c r="AI1" s="675"/>
      <c r="AJ1" s="676"/>
      <c r="AK1" s="770" t="s">
        <v>66</v>
      </c>
      <c r="AL1" s="675"/>
      <c r="AM1" s="675"/>
      <c r="AN1" s="676"/>
    </row>
    <row r="2" spans="1:40" ht="15" customHeight="1" thickBot="1" x14ac:dyDescent="0.3">
      <c r="A2" s="493" t="s">
        <v>19</v>
      </c>
      <c r="B2" s="494" t="s">
        <v>18</v>
      </c>
      <c r="C2" s="495" t="s">
        <v>17</v>
      </c>
      <c r="D2" s="496" t="s">
        <v>42</v>
      </c>
      <c r="E2" s="496" t="s">
        <v>16</v>
      </c>
      <c r="F2" s="496" t="s">
        <v>4</v>
      </c>
      <c r="G2" s="496" t="s">
        <v>5</v>
      </c>
      <c r="H2" s="497" t="s">
        <v>12</v>
      </c>
      <c r="I2" s="497" t="s">
        <v>3</v>
      </c>
      <c r="J2" s="497" t="s">
        <v>12</v>
      </c>
      <c r="K2" s="497" t="s">
        <v>13</v>
      </c>
      <c r="L2" s="497" t="s">
        <v>2</v>
      </c>
      <c r="M2" s="497" t="s">
        <v>14</v>
      </c>
      <c r="N2" s="497" t="s">
        <v>15</v>
      </c>
      <c r="O2" s="497" t="s">
        <v>16</v>
      </c>
      <c r="P2" s="497" t="s">
        <v>21</v>
      </c>
      <c r="Q2" s="497" t="s">
        <v>22</v>
      </c>
      <c r="R2" s="497" t="s">
        <v>12</v>
      </c>
      <c r="S2" s="498"/>
      <c r="T2" s="499"/>
      <c r="U2" s="500"/>
      <c r="V2" s="498"/>
      <c r="W2" s="501"/>
      <c r="X2" s="502"/>
      <c r="Y2" s="489" t="s">
        <v>0</v>
      </c>
      <c r="Z2" s="489" t="s">
        <v>1</v>
      </c>
      <c r="AA2" s="489" t="s">
        <v>2</v>
      </c>
      <c r="AB2" s="489" t="s">
        <v>3</v>
      </c>
      <c r="AC2" s="489" t="s">
        <v>0</v>
      </c>
      <c r="AD2" s="489" t="s">
        <v>1</v>
      </c>
      <c r="AE2" s="489" t="s">
        <v>2</v>
      </c>
      <c r="AF2" s="489" t="s">
        <v>3</v>
      </c>
      <c r="AG2" s="489" t="s">
        <v>0</v>
      </c>
      <c r="AH2" s="489" t="s">
        <v>1</v>
      </c>
      <c r="AI2" s="489" t="s">
        <v>2</v>
      </c>
      <c r="AJ2" s="489" t="s">
        <v>3</v>
      </c>
      <c r="AK2" s="489" t="s">
        <v>0</v>
      </c>
      <c r="AL2" s="489" t="s">
        <v>1</v>
      </c>
      <c r="AM2" s="489" t="s">
        <v>2</v>
      </c>
      <c r="AN2" s="489" t="s">
        <v>3</v>
      </c>
    </row>
    <row r="3" spans="1:40" ht="15" customHeight="1" thickBot="1" x14ac:dyDescent="0.3">
      <c r="A3" s="239">
        <v>43267</v>
      </c>
      <c r="B3" s="240" t="s">
        <v>137</v>
      </c>
      <c r="C3" s="240" t="s">
        <v>542</v>
      </c>
      <c r="D3" s="240" t="s">
        <v>624</v>
      </c>
      <c r="E3" s="241" t="s">
        <v>1</v>
      </c>
      <c r="F3" s="241">
        <v>55</v>
      </c>
      <c r="G3" s="241">
        <v>6</v>
      </c>
      <c r="H3" s="241">
        <v>1</v>
      </c>
      <c r="I3" s="241">
        <v>0</v>
      </c>
      <c r="J3" s="241">
        <v>9</v>
      </c>
      <c r="K3" s="241">
        <v>5</v>
      </c>
      <c r="L3" s="241">
        <v>0</v>
      </c>
      <c r="M3" s="241">
        <v>0</v>
      </c>
      <c r="N3" s="241">
        <v>0</v>
      </c>
      <c r="O3" s="241">
        <v>0</v>
      </c>
      <c r="P3" s="241">
        <v>0</v>
      </c>
      <c r="Q3" s="241">
        <v>0</v>
      </c>
      <c r="R3" s="241">
        <v>0</v>
      </c>
      <c r="S3" s="254"/>
      <c r="T3" s="409" t="s">
        <v>625</v>
      </c>
      <c r="U3" s="256" t="s">
        <v>626</v>
      </c>
      <c r="V3" s="364" t="s">
        <v>268</v>
      </c>
      <c r="W3" s="366"/>
      <c r="X3" s="367"/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9">
        <v>0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6.5" thickBot="1" x14ac:dyDescent="0.3">
      <c r="A4" s="239">
        <v>43274</v>
      </c>
      <c r="B4" s="240" t="s">
        <v>137</v>
      </c>
      <c r="C4" s="240" t="s">
        <v>665</v>
      </c>
      <c r="D4" s="240" t="s">
        <v>624</v>
      </c>
      <c r="E4" s="241" t="s">
        <v>1</v>
      </c>
      <c r="F4" s="241">
        <v>118</v>
      </c>
      <c r="G4" s="241">
        <v>0</v>
      </c>
      <c r="H4" s="241">
        <v>1</v>
      </c>
      <c r="I4" s="241">
        <v>0</v>
      </c>
      <c r="J4" s="241">
        <v>18</v>
      </c>
      <c r="K4" s="241">
        <v>13</v>
      </c>
      <c r="L4" s="241">
        <v>0</v>
      </c>
      <c r="M4" s="241">
        <v>0</v>
      </c>
      <c r="N4" s="241">
        <v>1</v>
      </c>
      <c r="O4" s="241">
        <v>0</v>
      </c>
      <c r="P4" s="241">
        <v>0</v>
      </c>
      <c r="Q4" s="241">
        <v>0</v>
      </c>
      <c r="R4" s="241">
        <v>0</v>
      </c>
      <c r="S4" s="254">
        <v>2000</v>
      </c>
      <c r="T4" s="409" t="s">
        <v>666</v>
      </c>
      <c r="U4" s="256" t="s">
        <v>667</v>
      </c>
      <c r="V4" s="254"/>
      <c r="W4" s="242"/>
      <c r="X4" s="257"/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9">
        <v>0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6.5" thickBot="1" x14ac:dyDescent="0.3">
      <c r="A5" s="239">
        <v>43281</v>
      </c>
      <c r="B5" s="261" t="s">
        <v>137</v>
      </c>
      <c r="C5" s="240" t="s">
        <v>646</v>
      </c>
      <c r="D5" s="240" t="s">
        <v>679</v>
      </c>
      <c r="E5" s="241" t="s">
        <v>1</v>
      </c>
      <c r="F5" s="241">
        <v>63</v>
      </c>
      <c r="G5" s="241">
        <v>7</v>
      </c>
      <c r="H5" s="241">
        <v>1</v>
      </c>
      <c r="I5" s="241">
        <v>0</v>
      </c>
      <c r="J5" s="241">
        <v>9</v>
      </c>
      <c r="K5" s="241">
        <v>8</v>
      </c>
      <c r="L5" s="241">
        <v>0</v>
      </c>
      <c r="M5" s="241">
        <v>0</v>
      </c>
      <c r="N5" s="241">
        <v>0</v>
      </c>
      <c r="O5" s="241">
        <v>0</v>
      </c>
      <c r="P5" s="241">
        <v>0</v>
      </c>
      <c r="Q5" s="241">
        <v>0</v>
      </c>
      <c r="R5" s="241">
        <v>1</v>
      </c>
      <c r="S5" s="254"/>
      <c r="T5" s="409" t="s">
        <v>680</v>
      </c>
      <c r="U5" s="256" t="s">
        <v>681</v>
      </c>
      <c r="V5" s="254"/>
      <c r="W5" s="242"/>
      <c r="X5" s="257"/>
      <c r="Y5" s="258">
        <v>1</v>
      </c>
      <c r="Z5" s="258">
        <v>1</v>
      </c>
      <c r="AA5" s="258">
        <v>0</v>
      </c>
      <c r="AB5" s="259">
        <v>0</v>
      </c>
      <c r="AC5" s="258">
        <v>0</v>
      </c>
      <c r="AD5" s="258">
        <v>0</v>
      </c>
      <c r="AE5" s="258">
        <v>0</v>
      </c>
      <c r="AF5" s="259">
        <v>0</v>
      </c>
      <c r="AG5" s="258">
        <v>1</v>
      </c>
      <c r="AH5" s="258">
        <v>1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6.5" thickBot="1" x14ac:dyDescent="0.3">
      <c r="A6" s="230">
        <v>42951</v>
      </c>
      <c r="B6" s="221" t="s">
        <v>137</v>
      </c>
      <c r="C6" s="221" t="s">
        <v>645</v>
      </c>
      <c r="D6" s="221" t="s">
        <v>720</v>
      </c>
      <c r="E6" s="222" t="s">
        <v>1</v>
      </c>
      <c r="F6" s="222">
        <v>58</v>
      </c>
      <c r="G6" s="222">
        <v>28</v>
      </c>
      <c r="H6" s="222">
        <v>1</v>
      </c>
      <c r="I6" s="222">
        <v>0</v>
      </c>
      <c r="J6" s="222">
        <v>8</v>
      </c>
      <c r="K6" s="222">
        <v>6</v>
      </c>
      <c r="L6" s="222">
        <v>0</v>
      </c>
      <c r="M6" s="222">
        <v>2</v>
      </c>
      <c r="N6" s="222">
        <v>1</v>
      </c>
      <c r="O6" s="222">
        <v>0</v>
      </c>
      <c r="P6" s="222">
        <v>0</v>
      </c>
      <c r="Q6" s="222">
        <v>0</v>
      </c>
      <c r="R6" s="222">
        <v>4</v>
      </c>
      <c r="S6" s="223">
        <v>3500</v>
      </c>
      <c r="T6" s="461" t="s">
        <v>721</v>
      </c>
      <c r="U6" s="224"/>
      <c r="V6" s="223"/>
      <c r="W6" s="225"/>
      <c r="X6" s="226"/>
      <c r="Y6" s="227">
        <v>1</v>
      </c>
      <c r="Z6" s="227">
        <v>1</v>
      </c>
      <c r="AA6" s="227">
        <v>0</v>
      </c>
      <c r="AB6" s="228">
        <v>0</v>
      </c>
      <c r="AC6" s="227">
        <v>0</v>
      </c>
      <c r="AD6" s="227">
        <v>0</v>
      </c>
      <c r="AE6" s="227">
        <v>0</v>
      </c>
      <c r="AF6" s="228">
        <v>0</v>
      </c>
      <c r="AG6" s="227">
        <v>0</v>
      </c>
      <c r="AH6" s="227">
        <v>0</v>
      </c>
      <c r="AI6" s="227">
        <v>0</v>
      </c>
      <c r="AJ6" s="228">
        <v>0</v>
      </c>
      <c r="AK6" s="227">
        <v>1</v>
      </c>
      <c r="AL6" s="227">
        <v>1</v>
      </c>
      <c r="AM6" s="227">
        <v>0</v>
      </c>
      <c r="AN6" s="228">
        <v>0</v>
      </c>
    </row>
    <row r="7" spans="1:40" ht="16.5" thickBot="1" x14ac:dyDescent="0.3">
      <c r="A7" s="239">
        <v>42965</v>
      </c>
      <c r="B7" s="240" t="s">
        <v>137</v>
      </c>
      <c r="C7" s="240" t="s">
        <v>543</v>
      </c>
      <c r="D7" s="240" t="s">
        <v>624</v>
      </c>
      <c r="E7" s="241" t="s">
        <v>1</v>
      </c>
      <c r="F7" s="241">
        <v>53</v>
      </c>
      <c r="G7" s="241">
        <v>28</v>
      </c>
      <c r="H7" s="241">
        <v>1</v>
      </c>
      <c r="I7" s="241">
        <v>0</v>
      </c>
      <c r="J7" s="241">
        <v>7</v>
      </c>
      <c r="K7" s="241">
        <v>5</v>
      </c>
      <c r="L7" s="241">
        <v>0</v>
      </c>
      <c r="M7" s="241">
        <v>2</v>
      </c>
      <c r="N7" s="241">
        <v>0</v>
      </c>
      <c r="O7" s="241">
        <v>0</v>
      </c>
      <c r="P7" s="241">
        <v>0</v>
      </c>
      <c r="Q7" s="241">
        <v>0</v>
      </c>
      <c r="R7" s="241">
        <v>4</v>
      </c>
      <c r="S7" s="254"/>
      <c r="T7" s="409" t="s">
        <v>731</v>
      </c>
      <c r="U7" s="256" t="s">
        <v>626</v>
      </c>
      <c r="V7" s="254"/>
      <c r="W7" s="242"/>
      <c r="X7" s="257"/>
      <c r="Y7" s="258">
        <v>1</v>
      </c>
      <c r="Z7" s="258">
        <v>1</v>
      </c>
      <c r="AA7" s="258">
        <v>0</v>
      </c>
      <c r="AB7" s="259">
        <v>0</v>
      </c>
      <c r="AC7" s="258">
        <v>1</v>
      </c>
      <c r="AD7" s="258">
        <v>1</v>
      </c>
      <c r="AE7" s="258">
        <v>0</v>
      </c>
      <c r="AF7" s="259">
        <v>0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.75" thickBot="1" x14ac:dyDescent="0.3">
      <c r="A8" s="230">
        <v>43414</v>
      </c>
      <c r="B8" s="221" t="s">
        <v>46</v>
      </c>
      <c r="C8" s="221" t="s">
        <v>113</v>
      </c>
      <c r="D8" s="221" t="s">
        <v>249</v>
      </c>
      <c r="E8" s="222" t="s">
        <v>3</v>
      </c>
      <c r="F8" s="222">
        <v>20</v>
      </c>
      <c r="G8" s="222">
        <v>47</v>
      </c>
      <c r="H8" s="222" t="s">
        <v>118</v>
      </c>
      <c r="I8" s="222" t="s">
        <v>118</v>
      </c>
      <c r="J8" s="222">
        <v>2</v>
      </c>
      <c r="K8" s="222">
        <v>2</v>
      </c>
      <c r="L8" s="222">
        <v>0</v>
      </c>
      <c r="M8" s="222">
        <v>2</v>
      </c>
      <c r="N8" s="222">
        <v>0</v>
      </c>
      <c r="O8" s="222">
        <v>0</v>
      </c>
      <c r="P8" s="222" t="s">
        <v>118</v>
      </c>
      <c r="Q8" s="222" t="s">
        <v>118</v>
      </c>
      <c r="R8" s="222">
        <v>7</v>
      </c>
      <c r="S8" s="223"/>
      <c r="T8" s="271" t="s">
        <v>833</v>
      </c>
      <c r="U8" s="224" t="s">
        <v>794</v>
      </c>
      <c r="V8" s="223" t="s">
        <v>268</v>
      </c>
      <c r="W8" s="225" t="s">
        <v>834</v>
      </c>
      <c r="X8" s="226" t="s">
        <v>835</v>
      </c>
      <c r="Y8" s="227">
        <v>1</v>
      </c>
      <c r="Z8" s="227">
        <v>0</v>
      </c>
      <c r="AA8" s="227">
        <v>0</v>
      </c>
      <c r="AB8" s="228">
        <v>1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0</v>
      </c>
      <c r="AI8" s="227">
        <v>0</v>
      </c>
      <c r="AJ8" s="228">
        <v>1</v>
      </c>
      <c r="AK8" s="227">
        <v>0</v>
      </c>
      <c r="AL8" s="227">
        <v>0</v>
      </c>
      <c r="AM8" s="227">
        <v>0</v>
      </c>
      <c r="AN8" s="228">
        <v>0</v>
      </c>
    </row>
    <row r="9" spans="1:40" ht="15" customHeight="1" thickBot="1" x14ac:dyDescent="0.3">
      <c r="A9" s="239">
        <v>43421</v>
      </c>
      <c r="B9" s="240" t="s">
        <v>46</v>
      </c>
      <c r="C9" s="240" t="s">
        <v>112</v>
      </c>
      <c r="D9" s="240" t="s">
        <v>247</v>
      </c>
      <c r="E9" s="241" t="s">
        <v>3</v>
      </c>
      <c r="F9" s="241">
        <v>13</v>
      </c>
      <c r="G9" s="241">
        <v>34</v>
      </c>
      <c r="H9" s="241" t="s">
        <v>118</v>
      </c>
      <c r="I9" s="241" t="s">
        <v>118</v>
      </c>
      <c r="J9" s="241">
        <v>1</v>
      </c>
      <c r="K9" s="241">
        <v>1</v>
      </c>
      <c r="L9" s="241">
        <v>0</v>
      </c>
      <c r="M9" s="241">
        <v>2</v>
      </c>
      <c r="N9" s="241">
        <v>1</v>
      </c>
      <c r="O9" s="241">
        <v>0</v>
      </c>
      <c r="P9" s="241" t="s">
        <v>118</v>
      </c>
      <c r="Q9" s="241" t="s">
        <v>118</v>
      </c>
      <c r="R9" s="241">
        <v>4</v>
      </c>
      <c r="S9" s="254">
        <v>4000</v>
      </c>
      <c r="T9" s="270" t="s">
        <v>876</v>
      </c>
      <c r="U9" s="256" t="s">
        <v>843</v>
      </c>
      <c r="V9" s="254" t="s">
        <v>877</v>
      </c>
      <c r="W9" s="242" t="s">
        <v>353</v>
      </c>
      <c r="X9" s="257" t="s">
        <v>424</v>
      </c>
      <c r="Y9" s="258">
        <v>1</v>
      </c>
      <c r="Z9" s="258">
        <v>0</v>
      </c>
      <c r="AA9" s="258">
        <v>0</v>
      </c>
      <c r="AB9" s="259">
        <v>1</v>
      </c>
      <c r="AC9" s="258">
        <v>0</v>
      </c>
      <c r="AD9" s="258">
        <v>0</v>
      </c>
      <c r="AE9" s="258">
        <v>0</v>
      </c>
      <c r="AF9" s="259">
        <v>0</v>
      </c>
      <c r="AG9" s="258">
        <v>1</v>
      </c>
      <c r="AH9" s="258">
        <v>0</v>
      </c>
      <c r="AI9" s="258">
        <v>0</v>
      </c>
      <c r="AJ9" s="259">
        <v>1</v>
      </c>
      <c r="AK9" s="258">
        <v>0</v>
      </c>
      <c r="AL9" s="258">
        <v>0</v>
      </c>
      <c r="AM9" s="258">
        <v>0</v>
      </c>
      <c r="AN9" s="259">
        <v>0</v>
      </c>
    </row>
    <row r="10" spans="1:40" ht="15.75" thickBot="1" x14ac:dyDescent="0.3">
      <c r="A10" s="239">
        <v>43428</v>
      </c>
      <c r="B10" s="240" t="s">
        <v>46</v>
      </c>
      <c r="C10" s="240" t="s">
        <v>285</v>
      </c>
      <c r="D10" s="240" t="s">
        <v>904</v>
      </c>
      <c r="E10" s="241" t="s">
        <v>1</v>
      </c>
      <c r="F10" s="241">
        <v>29</v>
      </c>
      <c r="G10" s="241">
        <v>23</v>
      </c>
      <c r="H10" s="241" t="s">
        <v>118</v>
      </c>
      <c r="I10" s="241" t="s">
        <v>118</v>
      </c>
      <c r="J10" s="241">
        <v>4</v>
      </c>
      <c r="K10" s="241">
        <v>3</v>
      </c>
      <c r="L10" s="241">
        <v>0</v>
      </c>
      <c r="M10" s="241">
        <v>1</v>
      </c>
      <c r="N10" s="241">
        <v>0</v>
      </c>
      <c r="O10" s="241">
        <v>0</v>
      </c>
      <c r="P10" s="241" t="s">
        <v>118</v>
      </c>
      <c r="Q10" s="241" t="s">
        <v>118</v>
      </c>
      <c r="R10" s="241">
        <v>2</v>
      </c>
      <c r="S10" s="242"/>
      <c r="T10" s="283" t="s">
        <v>906</v>
      </c>
      <c r="U10" s="242" t="s">
        <v>874</v>
      </c>
      <c r="V10" s="242" t="s">
        <v>268</v>
      </c>
      <c r="W10" s="242" t="s">
        <v>907</v>
      </c>
      <c r="X10" s="257" t="s">
        <v>844</v>
      </c>
      <c r="Y10" s="258">
        <v>1</v>
      </c>
      <c r="Z10" s="258">
        <v>1</v>
      </c>
      <c r="AA10" s="258">
        <v>0</v>
      </c>
      <c r="AB10" s="259">
        <v>0</v>
      </c>
      <c r="AC10" s="258">
        <v>0</v>
      </c>
      <c r="AD10" s="258">
        <v>0</v>
      </c>
      <c r="AE10" s="258">
        <v>0</v>
      </c>
      <c r="AF10" s="259">
        <v>0</v>
      </c>
      <c r="AG10" s="258">
        <v>1</v>
      </c>
      <c r="AH10" s="258">
        <v>1</v>
      </c>
      <c r="AI10" s="258">
        <v>0</v>
      </c>
      <c r="AJ10" s="259">
        <v>0</v>
      </c>
      <c r="AK10" s="258">
        <v>0</v>
      </c>
      <c r="AL10" s="258">
        <v>0</v>
      </c>
      <c r="AM10" s="258">
        <v>0</v>
      </c>
      <c r="AN10" s="259">
        <v>0</v>
      </c>
    </row>
    <row r="11" spans="1:40" ht="15.75" thickBot="1" x14ac:dyDescent="0.3">
      <c r="A11" s="509"/>
      <c r="B11" s="510"/>
      <c r="C11" s="679" t="s">
        <v>148</v>
      </c>
      <c r="D11" s="680"/>
      <c r="E11" s="681"/>
      <c r="F11" s="504">
        <f>SUM(F3:F10)</f>
        <v>409</v>
      </c>
      <c r="G11" s="504">
        <f>SUM(G3:G10)</f>
        <v>173</v>
      </c>
      <c r="H11" s="504">
        <f>SUM(H3:H7)</f>
        <v>5</v>
      </c>
      <c r="I11" s="504">
        <f>SUM(I3:I7)</f>
        <v>0</v>
      </c>
      <c r="J11" s="504">
        <f>SUM(J3:J10)</f>
        <v>58</v>
      </c>
      <c r="K11" s="504">
        <f>SUM(K3:K10)</f>
        <v>43</v>
      </c>
      <c r="L11" s="504">
        <f>SUM(L3:L10)</f>
        <v>0</v>
      </c>
      <c r="M11" s="504">
        <f>SUM(M3:M10)</f>
        <v>9</v>
      </c>
      <c r="N11" s="504">
        <f>SUM(N3:N10)</f>
        <v>3</v>
      </c>
      <c r="O11" s="504">
        <f>SUM(O3:O10)</f>
        <v>0</v>
      </c>
      <c r="P11" s="504">
        <f>SUM(P3:P7)</f>
        <v>0</v>
      </c>
      <c r="Q11" s="504">
        <f>SUM(Q3:Q7)</f>
        <v>0</v>
      </c>
      <c r="R11" s="504">
        <f>SUM(R3:R10)</f>
        <v>22</v>
      </c>
      <c r="S11" s="9"/>
      <c r="T11" s="9"/>
      <c r="U11" s="9"/>
      <c r="V11" s="9"/>
      <c r="W11" s="505"/>
      <c r="X11" s="531" t="s">
        <v>148</v>
      </c>
      <c r="Y11" s="504">
        <f>SUM(Y3:Y10)</f>
        <v>8</v>
      </c>
      <c r="Z11" s="504">
        <f>SUM(Z3:Z10)</f>
        <v>6</v>
      </c>
      <c r="AA11" s="504">
        <f>SUM(AA3:AA10)</f>
        <v>0</v>
      </c>
      <c r="AB11" s="504">
        <f>SUM(AB3:AB10)</f>
        <v>2</v>
      </c>
      <c r="AC11" s="506">
        <f>SUM(AC3:AC10)</f>
        <v>3</v>
      </c>
      <c r="AD11" s="506">
        <f>SUM(AD3:AD10)</f>
        <v>3</v>
      </c>
      <c r="AE11" s="506">
        <f>SUM(AE3:AE10)</f>
        <v>0</v>
      </c>
      <c r="AF11" s="506">
        <f>SUM(AF3:AF10)</f>
        <v>0</v>
      </c>
      <c r="AG11" s="507">
        <f>SUM(AG3:AG10)</f>
        <v>4</v>
      </c>
      <c r="AH11" s="507">
        <f>SUM(AH3:AH10)</f>
        <v>2</v>
      </c>
      <c r="AI11" s="507">
        <f>SUM(AI3:AI10)</f>
        <v>0</v>
      </c>
      <c r="AJ11" s="507">
        <f>SUM(AJ3:AJ10)</f>
        <v>2</v>
      </c>
      <c r="AK11" s="508">
        <f>SUM(AK3:AK10)</f>
        <v>1</v>
      </c>
      <c r="AL11" s="508">
        <f>SUM(AL3:AL10)</f>
        <v>1</v>
      </c>
      <c r="AM11" s="508">
        <f>SUM(AM3:AM10)</f>
        <v>0</v>
      </c>
      <c r="AN11" s="508">
        <f>SUM(AN3:AN10)</f>
        <v>0</v>
      </c>
    </row>
    <row r="12" spans="1:40" ht="15.75" thickBot="1" x14ac:dyDescent="0.3">
      <c r="A12" s="509"/>
      <c r="B12" s="510"/>
      <c r="C12" s="663" t="s">
        <v>140</v>
      </c>
      <c r="D12" s="699"/>
      <c r="E12" s="700"/>
      <c r="F12" s="517">
        <f>SUM(F8:F9)</f>
        <v>33</v>
      </c>
      <c r="G12" s="517">
        <f>SUM(G8:G9)</f>
        <v>81</v>
      </c>
      <c r="H12" s="517" t="s">
        <v>118</v>
      </c>
      <c r="I12" s="517" t="s">
        <v>118</v>
      </c>
      <c r="J12" s="517">
        <f t="shared" ref="J12:O12" si="0">SUM(J8:J9)</f>
        <v>3</v>
      </c>
      <c r="K12" s="517">
        <f t="shared" si="0"/>
        <v>3</v>
      </c>
      <c r="L12" s="517">
        <f t="shared" si="0"/>
        <v>0</v>
      </c>
      <c r="M12" s="517">
        <f t="shared" si="0"/>
        <v>4</v>
      </c>
      <c r="N12" s="517">
        <f t="shared" si="0"/>
        <v>1</v>
      </c>
      <c r="O12" s="517">
        <f t="shared" si="0"/>
        <v>0</v>
      </c>
      <c r="P12" s="517" t="s">
        <v>118</v>
      </c>
      <c r="Q12" s="517" t="s">
        <v>118</v>
      </c>
      <c r="R12" s="517">
        <f>SUM(R8:R9)</f>
        <v>11</v>
      </c>
      <c r="S12" s="518"/>
      <c r="T12" s="518"/>
      <c r="U12" s="518"/>
      <c r="V12" s="518"/>
      <c r="W12" s="519"/>
      <c r="X12" s="533" t="s">
        <v>140</v>
      </c>
      <c r="Y12" s="517">
        <f t="shared" ref="Y12:AN12" si="1">SUM(Y8:Y9)</f>
        <v>2</v>
      </c>
      <c r="Z12" s="517">
        <f t="shared" si="1"/>
        <v>0</v>
      </c>
      <c r="AA12" s="517">
        <f t="shared" si="1"/>
        <v>0</v>
      </c>
      <c r="AB12" s="517">
        <f t="shared" si="1"/>
        <v>2</v>
      </c>
      <c r="AC12" s="521">
        <f t="shared" si="1"/>
        <v>0</v>
      </c>
      <c r="AD12" s="521">
        <f t="shared" si="1"/>
        <v>0</v>
      </c>
      <c r="AE12" s="521">
        <f t="shared" si="1"/>
        <v>0</v>
      </c>
      <c r="AF12" s="521">
        <f t="shared" si="1"/>
        <v>0</v>
      </c>
      <c r="AG12" s="522">
        <f t="shared" si="1"/>
        <v>2</v>
      </c>
      <c r="AH12" s="522">
        <f t="shared" si="1"/>
        <v>0</v>
      </c>
      <c r="AI12" s="522">
        <f t="shared" si="1"/>
        <v>0</v>
      </c>
      <c r="AJ12" s="522">
        <f t="shared" si="1"/>
        <v>2</v>
      </c>
      <c r="AK12" s="523">
        <f t="shared" si="1"/>
        <v>0</v>
      </c>
      <c r="AL12" s="523">
        <f t="shared" si="1"/>
        <v>0</v>
      </c>
      <c r="AM12" s="523">
        <f t="shared" si="1"/>
        <v>0</v>
      </c>
      <c r="AN12" s="523">
        <f t="shared" si="1"/>
        <v>0</v>
      </c>
    </row>
    <row r="13" spans="1:40" ht="15.75" thickBot="1" x14ac:dyDescent="0.3">
      <c r="A13" s="509"/>
      <c r="B13" s="510"/>
      <c r="C13" s="660" t="s">
        <v>138</v>
      </c>
      <c r="D13" s="661"/>
      <c r="E13" s="662"/>
      <c r="F13" s="524">
        <f t="shared" ref="F13:R13" si="2">SUM(F2:F10)</f>
        <v>409</v>
      </c>
      <c r="G13" s="524">
        <f t="shared" si="2"/>
        <v>173</v>
      </c>
      <c r="H13" s="524">
        <f t="shared" si="2"/>
        <v>5</v>
      </c>
      <c r="I13" s="524">
        <f t="shared" si="2"/>
        <v>0</v>
      </c>
      <c r="J13" s="524">
        <f t="shared" si="2"/>
        <v>58</v>
      </c>
      <c r="K13" s="524">
        <f t="shared" si="2"/>
        <v>43</v>
      </c>
      <c r="L13" s="524">
        <f t="shared" si="2"/>
        <v>0</v>
      </c>
      <c r="M13" s="524">
        <f t="shared" si="2"/>
        <v>9</v>
      </c>
      <c r="N13" s="524">
        <f t="shared" si="2"/>
        <v>3</v>
      </c>
      <c r="O13" s="524">
        <f t="shared" si="2"/>
        <v>0</v>
      </c>
      <c r="P13" s="524">
        <f t="shared" si="2"/>
        <v>0</v>
      </c>
      <c r="Q13" s="524">
        <f t="shared" si="2"/>
        <v>0</v>
      </c>
      <c r="R13" s="524">
        <f t="shared" si="2"/>
        <v>22</v>
      </c>
      <c r="S13" s="525"/>
      <c r="T13" s="525"/>
      <c r="U13" s="525"/>
      <c r="V13" s="525"/>
      <c r="W13" s="526"/>
      <c r="X13" s="534" t="s">
        <v>138</v>
      </c>
      <c r="Y13" s="524">
        <f t="shared" ref="Y13:AN13" si="3">SUM(Y2:Y10)</f>
        <v>8</v>
      </c>
      <c r="Z13" s="524">
        <f t="shared" si="3"/>
        <v>6</v>
      </c>
      <c r="AA13" s="524">
        <f t="shared" si="3"/>
        <v>0</v>
      </c>
      <c r="AB13" s="524">
        <f t="shared" si="3"/>
        <v>2</v>
      </c>
      <c r="AC13" s="528">
        <f t="shared" si="3"/>
        <v>3</v>
      </c>
      <c r="AD13" s="528">
        <f t="shared" si="3"/>
        <v>3</v>
      </c>
      <c r="AE13" s="528">
        <f t="shared" si="3"/>
        <v>0</v>
      </c>
      <c r="AF13" s="528">
        <f t="shared" si="3"/>
        <v>0</v>
      </c>
      <c r="AG13" s="529">
        <f t="shared" si="3"/>
        <v>4</v>
      </c>
      <c r="AH13" s="529">
        <f t="shared" si="3"/>
        <v>2</v>
      </c>
      <c r="AI13" s="529">
        <f t="shared" si="3"/>
        <v>0</v>
      </c>
      <c r="AJ13" s="529">
        <f t="shared" si="3"/>
        <v>2</v>
      </c>
      <c r="AK13" s="530">
        <f t="shared" si="3"/>
        <v>1</v>
      </c>
      <c r="AL13" s="530">
        <f t="shared" si="3"/>
        <v>1</v>
      </c>
      <c r="AM13" s="530">
        <f t="shared" si="3"/>
        <v>0</v>
      </c>
      <c r="AN13" s="530">
        <f t="shared" si="3"/>
        <v>0</v>
      </c>
    </row>
    <row r="14" spans="1:40" x14ac:dyDescent="0.25">
      <c r="A14" s="609" t="s">
        <v>682</v>
      </c>
      <c r="B14" s="9"/>
      <c r="C14" s="9"/>
      <c r="D14" s="9"/>
      <c r="E14" s="9"/>
      <c r="F14" s="18"/>
      <c r="G14" s="18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0" x14ac:dyDescent="0.25">
      <c r="A15" s="622" t="s">
        <v>811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25">
      <c r="A16" s="771" t="s">
        <v>905</v>
      </c>
      <c r="B16" s="772"/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772"/>
      <c r="P16" s="772"/>
      <c r="Q16" s="772"/>
      <c r="R16" s="772"/>
      <c r="S16" s="772"/>
      <c r="T16" s="772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s="609" t="s">
        <v>730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s="197"/>
      <c r="B18" s="9" t="s">
        <v>45</v>
      </c>
      <c r="C18" s="9"/>
      <c r="D18" s="9"/>
    </row>
    <row r="19" spans="1:28" x14ac:dyDescent="0.25">
      <c r="A19" s="195"/>
      <c r="B19" s="9" t="s">
        <v>43</v>
      </c>
      <c r="C19" s="9"/>
      <c r="D19" s="9"/>
    </row>
    <row r="20" spans="1:28" x14ac:dyDescent="0.25">
      <c r="A20" s="196"/>
      <c r="B20" s="9" t="s">
        <v>44</v>
      </c>
      <c r="C20" s="9"/>
      <c r="D20" s="9"/>
    </row>
    <row r="21" spans="1:28" x14ac:dyDescent="0.25">
      <c r="A21" s="19" t="s">
        <v>28</v>
      </c>
      <c r="B21" s="9"/>
      <c r="C21" s="9"/>
      <c r="D21" s="9"/>
    </row>
  </sheetData>
  <mergeCells count="14">
    <mergeCell ref="Y1:AB1"/>
    <mergeCell ref="AC1:AF1"/>
    <mergeCell ref="AG1:AJ1"/>
    <mergeCell ref="AK1:AN1"/>
    <mergeCell ref="A16:T16"/>
    <mergeCell ref="C12:E12"/>
    <mergeCell ref="C13:E13"/>
    <mergeCell ref="C11:E11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30"/>
  <sheetViews>
    <sheetView zoomScaleNormal="100" workbookViewId="0">
      <pane ySplit="2" topLeftCell="A3" activePane="bottomLeft" state="frozen"/>
      <selection pane="bottomLeft" activeCell="S16" sqref="S16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140625" customWidth="1"/>
    <col min="5" max="18" width="3.7109375" customWidth="1"/>
    <col min="19" max="20" width="6.28515625" customWidth="1"/>
    <col min="21" max="21" width="19.140625" customWidth="1"/>
    <col min="22" max="22" width="23.42578125" bestFit="1" customWidth="1"/>
    <col min="23" max="23" width="21.42578125" customWidth="1"/>
    <col min="24" max="24" width="30.5703125" customWidth="1"/>
    <col min="25" max="40" width="3.7109375" customWidth="1"/>
  </cols>
  <sheetData>
    <row r="1" spans="1:40" ht="15" customHeight="1" thickBot="1" x14ac:dyDescent="0.3">
      <c r="A1" s="784" t="s">
        <v>162</v>
      </c>
      <c r="B1" s="785"/>
      <c r="C1" s="785"/>
      <c r="D1" s="198"/>
      <c r="E1" s="786" t="s">
        <v>24</v>
      </c>
      <c r="F1" s="787"/>
      <c r="G1" s="788"/>
      <c r="H1" s="786" t="s">
        <v>23</v>
      </c>
      <c r="I1" s="788"/>
      <c r="J1" s="781" t="s">
        <v>6</v>
      </c>
      <c r="K1" s="783"/>
      <c r="L1" s="783"/>
      <c r="M1" s="782"/>
      <c r="N1" s="781" t="s">
        <v>7</v>
      </c>
      <c r="O1" s="782"/>
      <c r="P1" s="781" t="s">
        <v>25</v>
      </c>
      <c r="Q1" s="783"/>
      <c r="R1" s="782"/>
      <c r="S1" s="110" t="s">
        <v>8</v>
      </c>
      <c r="T1" s="110" t="s">
        <v>9</v>
      </c>
      <c r="U1" s="111" t="s">
        <v>10</v>
      </c>
      <c r="V1" s="110" t="s">
        <v>11</v>
      </c>
      <c r="W1" s="112" t="s">
        <v>26</v>
      </c>
      <c r="X1" s="213" t="s">
        <v>27</v>
      </c>
      <c r="Y1" s="789" t="s">
        <v>20</v>
      </c>
      <c r="Z1" s="678"/>
      <c r="AA1" s="678"/>
      <c r="AB1" s="678"/>
      <c r="AC1" s="789" t="s">
        <v>64</v>
      </c>
      <c r="AD1" s="678"/>
      <c r="AE1" s="678"/>
      <c r="AF1" s="678"/>
      <c r="AG1" s="789" t="s">
        <v>65</v>
      </c>
      <c r="AH1" s="678"/>
      <c r="AI1" s="678"/>
      <c r="AJ1" s="678"/>
      <c r="AK1" s="789" t="s">
        <v>66</v>
      </c>
      <c r="AL1" s="678"/>
      <c r="AM1" s="678"/>
      <c r="AN1" s="678"/>
    </row>
    <row r="2" spans="1:40" ht="15" customHeight="1" thickBot="1" x14ac:dyDescent="0.3">
      <c r="A2" s="113" t="s">
        <v>19</v>
      </c>
      <c r="B2" s="114" t="s">
        <v>18</v>
      </c>
      <c r="C2" s="115" t="s">
        <v>17</v>
      </c>
      <c r="D2" s="116" t="s">
        <v>42</v>
      </c>
      <c r="E2" s="116" t="s">
        <v>16</v>
      </c>
      <c r="F2" s="116" t="s">
        <v>4</v>
      </c>
      <c r="G2" s="116" t="s">
        <v>5</v>
      </c>
      <c r="H2" s="117" t="s">
        <v>12</v>
      </c>
      <c r="I2" s="117" t="s">
        <v>3</v>
      </c>
      <c r="J2" s="117" t="s">
        <v>12</v>
      </c>
      <c r="K2" s="117" t="s">
        <v>13</v>
      </c>
      <c r="L2" s="117" t="s">
        <v>2</v>
      </c>
      <c r="M2" s="117" t="s">
        <v>14</v>
      </c>
      <c r="N2" s="117" t="s">
        <v>15</v>
      </c>
      <c r="O2" s="117" t="s">
        <v>16</v>
      </c>
      <c r="P2" s="117" t="s">
        <v>21</v>
      </c>
      <c r="Q2" s="117" t="s">
        <v>22</v>
      </c>
      <c r="R2" s="117" t="s">
        <v>12</v>
      </c>
      <c r="S2" s="118"/>
      <c r="T2" s="119"/>
      <c r="U2" s="120"/>
      <c r="V2" s="118"/>
      <c r="W2" s="121"/>
      <c r="X2" s="122"/>
      <c r="Y2" s="612" t="s">
        <v>0</v>
      </c>
      <c r="Z2" s="612" t="s">
        <v>1</v>
      </c>
      <c r="AA2" s="612" t="s">
        <v>2</v>
      </c>
      <c r="AB2" s="612" t="s">
        <v>3</v>
      </c>
      <c r="AC2" s="612" t="s">
        <v>0</v>
      </c>
      <c r="AD2" s="612" t="s">
        <v>1</v>
      </c>
      <c r="AE2" s="612" t="s">
        <v>2</v>
      </c>
      <c r="AF2" s="612" t="s">
        <v>3</v>
      </c>
      <c r="AG2" s="612" t="s">
        <v>0</v>
      </c>
      <c r="AH2" s="612" t="s">
        <v>1</v>
      </c>
      <c r="AI2" s="612" t="s">
        <v>2</v>
      </c>
      <c r="AJ2" s="612" t="s">
        <v>3</v>
      </c>
      <c r="AK2" s="612" t="s">
        <v>0</v>
      </c>
      <c r="AL2" s="612" t="s">
        <v>1</v>
      </c>
      <c r="AM2" s="612" t="s">
        <v>2</v>
      </c>
      <c r="AN2" s="612" t="s">
        <v>3</v>
      </c>
    </row>
    <row r="3" spans="1:40" ht="15" customHeight="1" thickBot="1" x14ac:dyDescent="0.3">
      <c r="A3" s="239">
        <v>43260</v>
      </c>
      <c r="B3" s="240" t="s">
        <v>46</v>
      </c>
      <c r="C3" s="240" t="s">
        <v>35</v>
      </c>
      <c r="D3" s="278" t="s">
        <v>186</v>
      </c>
      <c r="E3" s="241" t="s">
        <v>1</v>
      </c>
      <c r="F3" s="241">
        <v>52</v>
      </c>
      <c r="G3" s="241">
        <v>11</v>
      </c>
      <c r="H3" s="241" t="s">
        <v>118</v>
      </c>
      <c r="I3" s="241" t="s">
        <v>118</v>
      </c>
      <c r="J3" s="241">
        <v>8</v>
      </c>
      <c r="K3" s="241">
        <v>3</v>
      </c>
      <c r="L3" s="241">
        <v>0</v>
      </c>
      <c r="M3" s="241">
        <v>2</v>
      </c>
      <c r="N3" s="241">
        <v>0</v>
      </c>
      <c r="O3" s="241">
        <v>0</v>
      </c>
      <c r="P3" s="241" t="s">
        <v>118</v>
      </c>
      <c r="Q3" s="241" t="s">
        <v>118</v>
      </c>
      <c r="R3" s="241">
        <v>1</v>
      </c>
      <c r="S3" s="254">
        <v>45850</v>
      </c>
      <c r="T3" s="570" t="s">
        <v>575</v>
      </c>
      <c r="U3" s="256" t="s">
        <v>230</v>
      </c>
      <c r="V3" s="254" t="s">
        <v>391</v>
      </c>
      <c r="W3" s="242" t="s">
        <v>398</v>
      </c>
      <c r="X3" s="257" t="s">
        <v>302</v>
      </c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9">
        <v>0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239">
        <v>43267</v>
      </c>
      <c r="B4" s="240" t="s">
        <v>46</v>
      </c>
      <c r="C4" s="240" t="s">
        <v>35</v>
      </c>
      <c r="D4" s="278" t="s">
        <v>193</v>
      </c>
      <c r="E4" s="241" t="s">
        <v>1</v>
      </c>
      <c r="F4" s="241">
        <v>26</v>
      </c>
      <c r="G4" s="241">
        <v>13</v>
      </c>
      <c r="H4" s="241" t="s">
        <v>118</v>
      </c>
      <c r="I4" s="241" t="s">
        <v>118</v>
      </c>
      <c r="J4" s="241">
        <v>4</v>
      </c>
      <c r="K4" s="241">
        <v>3</v>
      </c>
      <c r="L4" s="241">
        <v>0</v>
      </c>
      <c r="M4" s="241">
        <v>0</v>
      </c>
      <c r="N4" s="241">
        <v>1</v>
      </c>
      <c r="O4" s="241">
        <v>0</v>
      </c>
      <c r="P4" s="241" t="s">
        <v>118</v>
      </c>
      <c r="Q4" s="241" t="s">
        <v>118</v>
      </c>
      <c r="R4" s="241">
        <v>1</v>
      </c>
      <c r="S4" s="254">
        <v>34422</v>
      </c>
      <c r="T4" s="409" t="s">
        <v>619</v>
      </c>
      <c r="U4" s="256" t="s">
        <v>398</v>
      </c>
      <c r="V4" s="254" t="s">
        <v>391</v>
      </c>
      <c r="W4" s="242" t="s">
        <v>302</v>
      </c>
      <c r="X4" s="257" t="s">
        <v>230</v>
      </c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9">
        <v>0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5" customHeight="1" thickBot="1" x14ac:dyDescent="0.3">
      <c r="A5" s="239">
        <v>43274</v>
      </c>
      <c r="B5" s="261" t="s">
        <v>46</v>
      </c>
      <c r="C5" s="240" t="s">
        <v>35</v>
      </c>
      <c r="D5" s="278" t="s">
        <v>200</v>
      </c>
      <c r="E5" s="241" t="s">
        <v>1</v>
      </c>
      <c r="F5" s="241">
        <v>49</v>
      </c>
      <c r="G5" s="241">
        <v>14</v>
      </c>
      <c r="H5" s="241" t="s">
        <v>118</v>
      </c>
      <c r="I5" s="241" t="s">
        <v>118</v>
      </c>
      <c r="J5" s="241">
        <v>7</v>
      </c>
      <c r="K5" s="241">
        <v>7</v>
      </c>
      <c r="L5" s="241">
        <v>0</v>
      </c>
      <c r="M5" s="241">
        <v>0</v>
      </c>
      <c r="N5" s="241">
        <v>0</v>
      </c>
      <c r="O5" s="241">
        <v>0</v>
      </c>
      <c r="P5" s="241" t="s">
        <v>118</v>
      </c>
      <c r="Q5" s="241" t="s">
        <v>118</v>
      </c>
      <c r="R5" s="241">
        <v>2</v>
      </c>
      <c r="S5" s="254">
        <v>30000</v>
      </c>
      <c r="T5" s="409" t="s">
        <v>662</v>
      </c>
      <c r="U5" s="256" t="s">
        <v>302</v>
      </c>
      <c r="V5" s="254" t="s">
        <v>391</v>
      </c>
      <c r="W5" s="254" t="s">
        <v>398</v>
      </c>
      <c r="X5" s="243" t="s">
        <v>563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0">
        <v>43330</v>
      </c>
      <c r="B6" s="221" t="s">
        <v>119</v>
      </c>
      <c r="C6" s="221" t="s">
        <v>29</v>
      </c>
      <c r="D6" s="235" t="s">
        <v>727</v>
      </c>
      <c r="E6" s="222" t="s">
        <v>1</v>
      </c>
      <c r="F6" s="222">
        <v>38</v>
      </c>
      <c r="G6" s="222">
        <v>13</v>
      </c>
      <c r="H6" s="222">
        <v>1</v>
      </c>
      <c r="I6" s="222">
        <v>0</v>
      </c>
      <c r="J6" s="222">
        <v>6</v>
      </c>
      <c r="K6" s="222">
        <v>4</v>
      </c>
      <c r="L6" s="222">
        <v>0</v>
      </c>
      <c r="M6" s="222">
        <v>0</v>
      </c>
      <c r="N6" s="222">
        <v>0</v>
      </c>
      <c r="O6" s="222">
        <v>0</v>
      </c>
      <c r="P6" s="222">
        <v>0</v>
      </c>
      <c r="Q6" s="222">
        <v>0</v>
      </c>
      <c r="R6" s="222">
        <v>1</v>
      </c>
      <c r="S6" s="223">
        <v>66318</v>
      </c>
      <c r="T6" s="590" t="s">
        <v>729</v>
      </c>
      <c r="U6" s="224" t="s">
        <v>396</v>
      </c>
      <c r="V6" s="223" t="s">
        <v>404</v>
      </c>
      <c r="W6" s="225" t="s">
        <v>225</v>
      </c>
      <c r="X6" s="226" t="s">
        <v>230</v>
      </c>
      <c r="Y6" s="227">
        <v>1</v>
      </c>
      <c r="Z6" s="227">
        <v>1</v>
      </c>
      <c r="AA6" s="227">
        <v>0</v>
      </c>
      <c r="AB6" s="228">
        <v>0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1</v>
      </c>
      <c r="AI6" s="227">
        <v>0</v>
      </c>
      <c r="AJ6" s="228">
        <v>0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9">
        <v>43337</v>
      </c>
      <c r="B7" s="278" t="s">
        <v>119</v>
      </c>
      <c r="C7" s="240" t="s">
        <v>29</v>
      </c>
      <c r="D7" s="278" t="s">
        <v>186</v>
      </c>
      <c r="E7" s="241" t="s">
        <v>1</v>
      </c>
      <c r="F7" s="241">
        <v>40</v>
      </c>
      <c r="G7" s="279">
        <v>12</v>
      </c>
      <c r="H7" s="279">
        <v>1</v>
      </c>
      <c r="I7" s="241">
        <v>0</v>
      </c>
      <c r="J7" s="241">
        <v>6</v>
      </c>
      <c r="K7" s="241">
        <v>5</v>
      </c>
      <c r="L7" s="241">
        <v>0</v>
      </c>
      <c r="M7" s="241">
        <v>0</v>
      </c>
      <c r="N7" s="241">
        <v>0</v>
      </c>
      <c r="O7" s="241">
        <v>0</v>
      </c>
      <c r="P7" s="241">
        <v>0</v>
      </c>
      <c r="Q7" s="241">
        <v>0</v>
      </c>
      <c r="R7" s="241">
        <v>2</v>
      </c>
      <c r="S7" s="242">
        <v>49963</v>
      </c>
      <c r="T7" s="483" t="s">
        <v>297</v>
      </c>
      <c r="U7" s="281" t="s">
        <v>225</v>
      </c>
      <c r="V7" s="242" t="s">
        <v>404</v>
      </c>
      <c r="W7" s="242" t="s">
        <v>396</v>
      </c>
      <c r="X7" s="243" t="s">
        <v>230</v>
      </c>
      <c r="Y7" s="242">
        <v>1</v>
      </c>
      <c r="Z7" s="242">
        <v>1</v>
      </c>
      <c r="AA7" s="242">
        <v>0</v>
      </c>
      <c r="AB7" s="282">
        <v>0</v>
      </c>
      <c r="AC7" s="242">
        <v>1</v>
      </c>
      <c r="AD7" s="242">
        <v>1</v>
      </c>
      <c r="AE7" s="242">
        <v>0</v>
      </c>
      <c r="AF7" s="282">
        <v>0</v>
      </c>
      <c r="AG7" s="242">
        <v>0</v>
      </c>
      <c r="AH7" s="242">
        <v>0</v>
      </c>
      <c r="AI7" s="242">
        <v>0</v>
      </c>
      <c r="AJ7" s="282">
        <v>0</v>
      </c>
      <c r="AK7" s="242">
        <v>0</v>
      </c>
      <c r="AL7" s="242">
        <v>0</v>
      </c>
      <c r="AM7" s="242">
        <v>0</v>
      </c>
      <c r="AN7" s="282">
        <v>0</v>
      </c>
    </row>
    <row r="8" spans="1:40" ht="15" customHeight="1" thickBot="1" x14ac:dyDescent="0.3">
      <c r="A8" s="239">
        <v>43351</v>
      </c>
      <c r="B8" s="278" t="s">
        <v>119</v>
      </c>
      <c r="C8" s="240" t="s">
        <v>38</v>
      </c>
      <c r="D8" s="278" t="s">
        <v>746</v>
      </c>
      <c r="E8" s="241" t="s">
        <v>1</v>
      </c>
      <c r="F8" s="241">
        <v>46</v>
      </c>
      <c r="G8" s="279">
        <v>24</v>
      </c>
      <c r="H8" s="279">
        <v>1</v>
      </c>
      <c r="I8" s="241">
        <v>0</v>
      </c>
      <c r="J8" s="241">
        <v>6</v>
      </c>
      <c r="K8" s="241">
        <v>5</v>
      </c>
      <c r="L8" s="241">
        <v>0</v>
      </c>
      <c r="M8" s="241">
        <v>2</v>
      </c>
      <c r="N8" s="241">
        <v>0</v>
      </c>
      <c r="O8" s="241">
        <v>0</v>
      </c>
      <c r="P8" s="241">
        <v>0</v>
      </c>
      <c r="Q8" s="241">
        <v>0</v>
      </c>
      <c r="R8" s="241">
        <v>3</v>
      </c>
      <c r="S8" s="242">
        <v>21440</v>
      </c>
      <c r="T8" s="483" t="s">
        <v>747</v>
      </c>
      <c r="U8" s="281" t="s">
        <v>213</v>
      </c>
      <c r="V8" s="242" t="s">
        <v>224</v>
      </c>
      <c r="W8" s="242" t="s">
        <v>223</v>
      </c>
      <c r="X8" s="243" t="s">
        <v>239</v>
      </c>
      <c r="Y8" s="242">
        <v>1</v>
      </c>
      <c r="Z8" s="242">
        <v>1</v>
      </c>
      <c r="AA8" s="242">
        <v>0</v>
      </c>
      <c r="AB8" s="282">
        <v>0</v>
      </c>
      <c r="AC8" s="242">
        <v>1</v>
      </c>
      <c r="AD8" s="242">
        <v>1</v>
      </c>
      <c r="AE8" s="242">
        <v>0</v>
      </c>
      <c r="AF8" s="282">
        <v>0</v>
      </c>
      <c r="AG8" s="242">
        <v>0</v>
      </c>
      <c r="AH8" s="242">
        <v>0</v>
      </c>
      <c r="AI8" s="242">
        <v>0</v>
      </c>
      <c r="AJ8" s="282">
        <v>0</v>
      </c>
      <c r="AK8" s="242">
        <v>0</v>
      </c>
      <c r="AL8" s="242">
        <v>0</v>
      </c>
      <c r="AM8" s="242">
        <v>0</v>
      </c>
      <c r="AN8" s="282">
        <v>0</v>
      </c>
    </row>
    <row r="9" spans="1:40" ht="15" customHeight="1" thickBot="1" x14ac:dyDescent="0.3">
      <c r="A9" s="239">
        <v>43358</v>
      </c>
      <c r="B9" s="278" t="s">
        <v>119</v>
      </c>
      <c r="C9" s="240" t="s">
        <v>189</v>
      </c>
      <c r="D9" s="278" t="s">
        <v>193</v>
      </c>
      <c r="E9" s="241" t="s">
        <v>3</v>
      </c>
      <c r="F9" s="241">
        <v>34</v>
      </c>
      <c r="G9" s="279">
        <v>36</v>
      </c>
      <c r="H9" s="482">
        <v>0</v>
      </c>
      <c r="I9" s="279">
        <v>1</v>
      </c>
      <c r="J9" s="241">
        <v>6</v>
      </c>
      <c r="K9" s="241">
        <v>2</v>
      </c>
      <c r="L9" s="241">
        <v>0</v>
      </c>
      <c r="M9" s="241">
        <v>0</v>
      </c>
      <c r="N9" s="241">
        <v>0</v>
      </c>
      <c r="O9" s="241">
        <v>0</v>
      </c>
      <c r="P9" s="241">
        <v>0</v>
      </c>
      <c r="Q9" s="241">
        <v>0</v>
      </c>
      <c r="R9" s="241">
        <v>5</v>
      </c>
      <c r="S9" s="242">
        <v>34182</v>
      </c>
      <c r="T9" s="484" t="s">
        <v>755</v>
      </c>
      <c r="U9" s="281" t="s">
        <v>223</v>
      </c>
      <c r="V9" s="242" t="s">
        <v>224</v>
      </c>
      <c r="W9" s="242" t="s">
        <v>213</v>
      </c>
      <c r="X9" s="243" t="s">
        <v>239</v>
      </c>
      <c r="Y9" s="242">
        <v>1</v>
      </c>
      <c r="Z9" s="242">
        <v>0</v>
      </c>
      <c r="AA9" s="242">
        <v>0</v>
      </c>
      <c r="AB9" s="282">
        <v>1</v>
      </c>
      <c r="AC9" s="242">
        <v>1</v>
      </c>
      <c r="AD9" s="242">
        <v>0</v>
      </c>
      <c r="AE9" s="242">
        <v>0</v>
      </c>
      <c r="AF9" s="282">
        <v>1</v>
      </c>
      <c r="AG9" s="242">
        <v>0</v>
      </c>
      <c r="AH9" s="242">
        <v>0</v>
      </c>
      <c r="AI9" s="242">
        <v>0</v>
      </c>
      <c r="AJ9" s="282">
        <v>0</v>
      </c>
      <c r="AK9" s="242">
        <v>0</v>
      </c>
      <c r="AL9" s="242">
        <v>0</v>
      </c>
      <c r="AM9" s="242">
        <v>0</v>
      </c>
      <c r="AN9" s="282">
        <v>0</v>
      </c>
    </row>
    <row r="10" spans="1:40" ht="15" customHeight="1" thickBot="1" x14ac:dyDescent="0.3">
      <c r="A10" s="230">
        <v>43372</v>
      </c>
      <c r="B10" s="235" t="s">
        <v>119</v>
      </c>
      <c r="C10" s="221" t="s">
        <v>38</v>
      </c>
      <c r="D10" s="235" t="s">
        <v>769</v>
      </c>
      <c r="E10" s="222" t="s">
        <v>1</v>
      </c>
      <c r="F10" s="222">
        <v>35</v>
      </c>
      <c r="G10" s="236">
        <v>17</v>
      </c>
      <c r="H10" s="236">
        <v>1</v>
      </c>
      <c r="I10" s="222">
        <v>0</v>
      </c>
      <c r="J10" s="222">
        <v>5</v>
      </c>
      <c r="K10" s="222">
        <v>5</v>
      </c>
      <c r="L10" s="222">
        <v>0</v>
      </c>
      <c r="M10" s="222">
        <v>0</v>
      </c>
      <c r="N10" s="222">
        <v>1</v>
      </c>
      <c r="O10" s="222">
        <v>0</v>
      </c>
      <c r="P10" s="222">
        <v>0</v>
      </c>
      <c r="Q10" s="222">
        <v>0</v>
      </c>
      <c r="R10" s="222">
        <v>2</v>
      </c>
      <c r="S10" s="225">
        <v>50000</v>
      </c>
      <c r="T10" s="548" t="s">
        <v>768</v>
      </c>
      <c r="U10" s="237" t="s">
        <v>235</v>
      </c>
      <c r="V10" s="225" t="s">
        <v>214</v>
      </c>
      <c r="W10" s="225" t="s">
        <v>396</v>
      </c>
      <c r="X10" s="244" t="s">
        <v>399</v>
      </c>
      <c r="Y10" s="225">
        <v>1</v>
      </c>
      <c r="Z10" s="225">
        <v>1</v>
      </c>
      <c r="AA10" s="225">
        <v>0</v>
      </c>
      <c r="AB10" s="229">
        <v>0</v>
      </c>
      <c r="AC10" s="225">
        <v>0</v>
      </c>
      <c r="AD10" s="225">
        <v>0</v>
      </c>
      <c r="AE10" s="225">
        <v>0</v>
      </c>
      <c r="AF10" s="229">
        <v>0</v>
      </c>
      <c r="AG10" s="225">
        <v>1</v>
      </c>
      <c r="AH10" s="225">
        <v>1</v>
      </c>
      <c r="AI10" s="225">
        <v>0</v>
      </c>
      <c r="AJ10" s="229">
        <v>0</v>
      </c>
      <c r="AK10" s="225">
        <v>0</v>
      </c>
      <c r="AL10" s="225">
        <v>0</v>
      </c>
      <c r="AM10" s="225">
        <v>0</v>
      </c>
      <c r="AN10" s="229">
        <v>0</v>
      </c>
    </row>
    <row r="11" spans="1:40" ht="15" customHeight="1" thickBot="1" x14ac:dyDescent="0.3">
      <c r="A11" s="230">
        <v>43379</v>
      </c>
      <c r="B11" s="235" t="s">
        <v>119</v>
      </c>
      <c r="C11" s="221" t="s">
        <v>189</v>
      </c>
      <c r="D11" s="235" t="s">
        <v>780</v>
      </c>
      <c r="E11" s="222" t="s">
        <v>1</v>
      </c>
      <c r="F11" s="222">
        <v>32</v>
      </c>
      <c r="G11" s="236">
        <v>30</v>
      </c>
      <c r="H11" s="236">
        <v>0</v>
      </c>
      <c r="I11" s="222">
        <v>0</v>
      </c>
      <c r="J11" s="222">
        <v>4</v>
      </c>
      <c r="K11" s="222">
        <v>3</v>
      </c>
      <c r="L11" s="222">
        <v>0</v>
      </c>
      <c r="M11" s="222">
        <v>2</v>
      </c>
      <c r="N11" s="222">
        <v>0</v>
      </c>
      <c r="O11" s="222">
        <v>0</v>
      </c>
      <c r="P11" s="222">
        <v>0</v>
      </c>
      <c r="Q11" s="222">
        <v>1</v>
      </c>
      <c r="R11" s="222">
        <v>3</v>
      </c>
      <c r="S11" s="225">
        <v>51762</v>
      </c>
      <c r="T11" s="563" t="s">
        <v>782</v>
      </c>
      <c r="U11" s="237" t="s">
        <v>398</v>
      </c>
      <c r="V11" s="225" t="s">
        <v>764</v>
      </c>
      <c r="W11" s="225" t="s">
        <v>238</v>
      </c>
      <c r="X11" s="244" t="s">
        <v>216</v>
      </c>
      <c r="Y11" s="225">
        <v>1</v>
      </c>
      <c r="Z11" s="225">
        <v>1</v>
      </c>
      <c r="AA11" s="225">
        <v>0</v>
      </c>
      <c r="AB11" s="229">
        <v>0</v>
      </c>
      <c r="AC11" s="225">
        <v>0</v>
      </c>
      <c r="AD11" s="225">
        <v>0</v>
      </c>
      <c r="AE11" s="225">
        <v>0</v>
      </c>
      <c r="AF11" s="229">
        <v>0</v>
      </c>
      <c r="AG11" s="225">
        <v>1</v>
      </c>
      <c r="AH11" s="225">
        <v>1</v>
      </c>
      <c r="AI11" s="225">
        <v>0</v>
      </c>
      <c r="AJ11" s="229">
        <v>0</v>
      </c>
      <c r="AK11" s="225">
        <v>0</v>
      </c>
      <c r="AL11" s="225">
        <v>0</v>
      </c>
      <c r="AM11" s="225">
        <v>0</v>
      </c>
      <c r="AN11" s="229">
        <v>0</v>
      </c>
    </row>
    <row r="12" spans="1:40" ht="15" customHeight="1" thickBot="1" x14ac:dyDescent="0.3">
      <c r="A12" s="231">
        <v>43400</v>
      </c>
      <c r="B12" s="582" t="s">
        <v>120</v>
      </c>
      <c r="C12" s="232" t="s">
        <v>29</v>
      </c>
      <c r="D12" s="582" t="s">
        <v>257</v>
      </c>
      <c r="E12" s="233" t="s">
        <v>1</v>
      </c>
      <c r="F12" s="233">
        <v>37</v>
      </c>
      <c r="G12" s="583">
        <v>20</v>
      </c>
      <c r="H12" s="583" t="s">
        <v>118</v>
      </c>
      <c r="I12" s="233" t="s">
        <v>118</v>
      </c>
      <c r="J12" s="233">
        <v>5</v>
      </c>
      <c r="K12" s="233">
        <v>3</v>
      </c>
      <c r="L12" s="233">
        <v>0</v>
      </c>
      <c r="M12" s="233">
        <v>2</v>
      </c>
      <c r="N12" s="233">
        <v>1</v>
      </c>
      <c r="O12" s="233">
        <v>0</v>
      </c>
      <c r="P12" s="233" t="s">
        <v>118</v>
      </c>
      <c r="Q12" s="233" t="s">
        <v>118</v>
      </c>
      <c r="R12" s="233">
        <v>2</v>
      </c>
      <c r="S12" s="234">
        <v>46143</v>
      </c>
      <c r="T12" s="620" t="s">
        <v>240</v>
      </c>
      <c r="U12" s="584" t="s">
        <v>215</v>
      </c>
      <c r="V12" s="234" t="s">
        <v>404</v>
      </c>
      <c r="W12" s="234" t="s">
        <v>399</v>
      </c>
      <c r="X12" s="585" t="s">
        <v>794</v>
      </c>
      <c r="Y12" s="234">
        <v>1</v>
      </c>
      <c r="Z12" s="234">
        <v>1</v>
      </c>
      <c r="AA12" s="234">
        <v>0</v>
      </c>
      <c r="AB12" s="586">
        <v>0</v>
      </c>
      <c r="AC12" s="234">
        <v>0</v>
      </c>
      <c r="AD12" s="234">
        <v>0</v>
      </c>
      <c r="AE12" s="234">
        <v>0</v>
      </c>
      <c r="AF12" s="586">
        <v>0</v>
      </c>
      <c r="AG12" s="234">
        <v>0</v>
      </c>
      <c r="AH12" s="234">
        <v>0</v>
      </c>
      <c r="AI12" s="234">
        <v>0</v>
      </c>
      <c r="AJ12" s="586">
        <v>0</v>
      </c>
      <c r="AK12" s="234">
        <v>1</v>
      </c>
      <c r="AL12" s="234">
        <v>1</v>
      </c>
      <c r="AM12" s="234">
        <v>0</v>
      </c>
      <c r="AN12" s="586">
        <v>0</v>
      </c>
    </row>
    <row r="13" spans="1:40" ht="15" customHeight="1" thickBot="1" x14ac:dyDescent="0.3">
      <c r="A13" s="230">
        <v>43407</v>
      </c>
      <c r="B13" s="235" t="s">
        <v>46</v>
      </c>
      <c r="C13" s="221" t="s">
        <v>37</v>
      </c>
      <c r="D13" s="235" t="s">
        <v>256</v>
      </c>
      <c r="E13" s="222" t="s">
        <v>1</v>
      </c>
      <c r="F13" s="222">
        <v>69</v>
      </c>
      <c r="G13" s="236">
        <v>31</v>
      </c>
      <c r="H13" s="236" t="s">
        <v>118</v>
      </c>
      <c r="I13" s="222" t="s">
        <v>118</v>
      </c>
      <c r="J13" s="222">
        <v>10</v>
      </c>
      <c r="K13" s="222">
        <v>8</v>
      </c>
      <c r="L13" s="222">
        <v>0</v>
      </c>
      <c r="M13" s="222">
        <v>1</v>
      </c>
      <c r="N13" s="222">
        <v>0</v>
      </c>
      <c r="O13" s="222">
        <v>0</v>
      </c>
      <c r="P13" s="222" t="s">
        <v>118</v>
      </c>
      <c r="Q13" s="222" t="s">
        <v>118</v>
      </c>
      <c r="R13" s="222">
        <v>5</v>
      </c>
      <c r="S13" s="223">
        <v>43751</v>
      </c>
      <c r="T13" s="461" t="s">
        <v>800</v>
      </c>
      <c r="U13" s="224" t="s">
        <v>216</v>
      </c>
      <c r="V13" s="223" t="s">
        <v>798</v>
      </c>
      <c r="W13" s="223" t="s">
        <v>799</v>
      </c>
      <c r="X13" s="226" t="s">
        <v>563</v>
      </c>
      <c r="Y13" s="225">
        <v>1</v>
      </c>
      <c r="Z13" s="225">
        <v>1</v>
      </c>
      <c r="AA13" s="225">
        <v>0</v>
      </c>
      <c r="AB13" s="229">
        <v>0</v>
      </c>
      <c r="AC13" s="225">
        <v>1</v>
      </c>
      <c r="AD13" s="225">
        <v>1</v>
      </c>
      <c r="AE13" s="225">
        <v>0</v>
      </c>
      <c r="AF13" s="229">
        <v>0</v>
      </c>
      <c r="AG13" s="225">
        <v>0</v>
      </c>
      <c r="AH13" s="225">
        <v>0</v>
      </c>
      <c r="AI13" s="225">
        <v>0</v>
      </c>
      <c r="AJ13" s="229">
        <v>0</v>
      </c>
      <c r="AK13" s="225">
        <v>0</v>
      </c>
      <c r="AL13" s="225">
        <v>0</v>
      </c>
      <c r="AM13" s="225">
        <v>0</v>
      </c>
      <c r="AN13" s="229">
        <v>0</v>
      </c>
    </row>
    <row r="14" spans="1:40" ht="15" customHeight="1" thickBot="1" x14ac:dyDescent="0.3">
      <c r="A14" s="230">
        <v>43414</v>
      </c>
      <c r="B14" s="235" t="s">
        <v>46</v>
      </c>
      <c r="C14" s="221" t="s">
        <v>30</v>
      </c>
      <c r="D14" s="235" t="s">
        <v>177</v>
      </c>
      <c r="E14" s="222" t="s">
        <v>1</v>
      </c>
      <c r="F14" s="222">
        <v>16</v>
      </c>
      <c r="G14" s="236">
        <v>15</v>
      </c>
      <c r="H14" s="236" t="s">
        <v>118</v>
      </c>
      <c r="I14" s="222" t="s">
        <v>118</v>
      </c>
      <c r="J14" s="222">
        <v>1</v>
      </c>
      <c r="K14" s="222">
        <v>1</v>
      </c>
      <c r="L14" s="222">
        <v>1</v>
      </c>
      <c r="M14" s="222">
        <v>2</v>
      </c>
      <c r="N14" s="222">
        <v>0</v>
      </c>
      <c r="O14" s="222">
        <v>0</v>
      </c>
      <c r="P14" s="222" t="s">
        <v>118</v>
      </c>
      <c r="Q14" s="222" t="s">
        <v>118</v>
      </c>
      <c r="R14" s="222">
        <v>2</v>
      </c>
      <c r="S14" s="223">
        <v>82149</v>
      </c>
      <c r="T14" s="590" t="s">
        <v>616</v>
      </c>
      <c r="U14" s="224" t="s">
        <v>238</v>
      </c>
      <c r="V14" s="223" t="s">
        <v>404</v>
      </c>
      <c r="W14" s="223" t="s">
        <v>396</v>
      </c>
      <c r="X14" s="226" t="s">
        <v>267</v>
      </c>
      <c r="Y14" s="225">
        <v>1</v>
      </c>
      <c r="Z14" s="225">
        <v>1</v>
      </c>
      <c r="AA14" s="225">
        <v>0</v>
      </c>
      <c r="AB14" s="229">
        <v>0</v>
      </c>
      <c r="AC14" s="225">
        <v>0</v>
      </c>
      <c r="AD14" s="225">
        <v>0</v>
      </c>
      <c r="AE14" s="225">
        <v>0</v>
      </c>
      <c r="AF14" s="229">
        <v>0</v>
      </c>
      <c r="AG14" s="225">
        <v>1</v>
      </c>
      <c r="AH14" s="225">
        <v>1</v>
      </c>
      <c r="AI14" s="225">
        <v>0</v>
      </c>
      <c r="AJ14" s="229">
        <v>0</v>
      </c>
      <c r="AK14" s="225">
        <v>0</v>
      </c>
      <c r="AL14" s="225">
        <v>0</v>
      </c>
      <c r="AM14" s="225">
        <v>0</v>
      </c>
      <c r="AN14" s="229">
        <v>0</v>
      </c>
    </row>
    <row r="15" spans="1:40" ht="15" customHeight="1" thickBot="1" x14ac:dyDescent="0.3">
      <c r="A15" s="230">
        <v>43056</v>
      </c>
      <c r="B15" s="235" t="s">
        <v>46</v>
      </c>
      <c r="C15" s="221" t="s">
        <v>40</v>
      </c>
      <c r="D15" s="235" t="s">
        <v>176</v>
      </c>
      <c r="E15" s="222" t="s">
        <v>3</v>
      </c>
      <c r="F15" s="222">
        <v>9</v>
      </c>
      <c r="G15" s="236">
        <v>16</v>
      </c>
      <c r="H15" s="236" t="s">
        <v>118</v>
      </c>
      <c r="I15" s="222" t="s">
        <v>118</v>
      </c>
      <c r="J15" s="222">
        <v>0</v>
      </c>
      <c r="K15" s="222">
        <v>0</v>
      </c>
      <c r="L15" s="222">
        <v>1</v>
      </c>
      <c r="M15" s="222">
        <v>2</v>
      </c>
      <c r="N15" s="222">
        <v>0</v>
      </c>
      <c r="O15" s="222">
        <v>0</v>
      </c>
      <c r="P15" s="222" t="s">
        <v>118</v>
      </c>
      <c r="Q15" s="222" t="s">
        <v>118</v>
      </c>
      <c r="R15" s="222">
        <v>1</v>
      </c>
      <c r="S15" s="223">
        <v>51000</v>
      </c>
      <c r="T15" s="271" t="s">
        <v>865</v>
      </c>
      <c r="U15" s="224" t="s">
        <v>225</v>
      </c>
      <c r="V15" s="223" t="s">
        <v>224</v>
      </c>
      <c r="W15" s="225" t="s">
        <v>235</v>
      </c>
      <c r="X15" s="226" t="s">
        <v>267</v>
      </c>
      <c r="Y15" s="225">
        <v>1</v>
      </c>
      <c r="Z15" s="225">
        <v>0</v>
      </c>
      <c r="AA15" s="225">
        <v>0</v>
      </c>
      <c r="AB15" s="229">
        <v>1</v>
      </c>
      <c r="AC15" s="225">
        <v>0</v>
      </c>
      <c r="AD15" s="225">
        <v>0</v>
      </c>
      <c r="AE15" s="225">
        <v>0</v>
      </c>
      <c r="AF15" s="229">
        <v>0</v>
      </c>
      <c r="AG15" s="225">
        <v>1</v>
      </c>
      <c r="AH15" s="225">
        <v>0</v>
      </c>
      <c r="AI15" s="225">
        <v>0</v>
      </c>
      <c r="AJ15" s="229">
        <v>1</v>
      </c>
      <c r="AK15" s="225">
        <v>0</v>
      </c>
      <c r="AL15" s="225">
        <v>0</v>
      </c>
      <c r="AM15" s="225">
        <v>0</v>
      </c>
      <c r="AN15" s="229">
        <v>0</v>
      </c>
    </row>
    <row r="16" spans="1:40" ht="15" customHeight="1" thickBot="1" x14ac:dyDescent="0.3">
      <c r="A16" s="230">
        <v>43063</v>
      </c>
      <c r="B16" s="235" t="s">
        <v>46</v>
      </c>
      <c r="C16" s="221" t="s">
        <v>33</v>
      </c>
      <c r="D16" s="235" t="s">
        <v>174</v>
      </c>
      <c r="E16" s="222" t="s">
        <v>1</v>
      </c>
      <c r="F16" s="222">
        <v>66</v>
      </c>
      <c r="G16" s="236">
        <v>3</v>
      </c>
      <c r="H16" s="236" t="s">
        <v>118</v>
      </c>
      <c r="I16" s="222" t="s">
        <v>118</v>
      </c>
      <c r="J16" s="222">
        <v>10</v>
      </c>
      <c r="K16" s="222">
        <v>8</v>
      </c>
      <c r="L16" s="222">
        <v>0</v>
      </c>
      <c r="M16" s="222">
        <v>0</v>
      </c>
      <c r="N16" s="222">
        <v>0</v>
      </c>
      <c r="O16" s="222">
        <v>0</v>
      </c>
      <c r="P16" s="222" t="s">
        <v>118</v>
      </c>
      <c r="Q16" s="222" t="s">
        <v>118</v>
      </c>
      <c r="R16" s="222">
        <v>0</v>
      </c>
      <c r="S16" s="225">
        <v>53204</v>
      </c>
      <c r="T16" s="548" t="s">
        <v>898</v>
      </c>
      <c r="U16" s="237" t="s">
        <v>204</v>
      </c>
      <c r="V16" s="225" t="s">
        <v>867</v>
      </c>
      <c r="W16" s="225" t="s">
        <v>213</v>
      </c>
      <c r="X16" s="244" t="s">
        <v>835</v>
      </c>
      <c r="Y16" s="225">
        <v>1</v>
      </c>
      <c r="Z16" s="225">
        <v>1</v>
      </c>
      <c r="AA16" s="225">
        <v>0</v>
      </c>
      <c r="AB16" s="229">
        <v>0</v>
      </c>
      <c r="AC16" s="225">
        <v>0</v>
      </c>
      <c r="AD16" s="225">
        <v>0</v>
      </c>
      <c r="AE16" s="225">
        <v>0</v>
      </c>
      <c r="AF16" s="229">
        <v>0</v>
      </c>
      <c r="AG16" s="225">
        <v>1</v>
      </c>
      <c r="AH16" s="225">
        <v>1</v>
      </c>
      <c r="AI16" s="225">
        <v>0</v>
      </c>
      <c r="AJ16" s="229">
        <v>0</v>
      </c>
      <c r="AK16" s="225">
        <v>0</v>
      </c>
      <c r="AL16" s="225">
        <v>0</v>
      </c>
      <c r="AM16" s="225">
        <v>0</v>
      </c>
      <c r="AN16" s="229">
        <v>0</v>
      </c>
    </row>
    <row r="17" spans="1:40" ht="15.75" thickBot="1" x14ac:dyDescent="0.3">
      <c r="A17" s="509"/>
      <c r="B17" s="510"/>
      <c r="C17" s="679" t="s">
        <v>141</v>
      </c>
      <c r="D17" s="680"/>
      <c r="E17" s="681"/>
      <c r="F17" s="504">
        <f>SUM(F3:F12)</f>
        <v>389</v>
      </c>
      <c r="G17" s="504">
        <f>SUM(G3:G8)</f>
        <v>87</v>
      </c>
      <c r="H17" s="504" t="s">
        <v>118</v>
      </c>
      <c r="I17" s="504" t="s">
        <v>118</v>
      </c>
      <c r="J17" s="504">
        <f t="shared" ref="J17:O17" si="0">SUM(J3:J12)</f>
        <v>57</v>
      </c>
      <c r="K17" s="504">
        <f t="shared" si="0"/>
        <v>40</v>
      </c>
      <c r="L17" s="504">
        <f t="shared" si="0"/>
        <v>0</v>
      </c>
      <c r="M17" s="504">
        <f t="shared" si="0"/>
        <v>8</v>
      </c>
      <c r="N17" s="504">
        <f t="shared" si="0"/>
        <v>3</v>
      </c>
      <c r="O17" s="504">
        <f t="shared" si="0"/>
        <v>0</v>
      </c>
      <c r="P17" s="504" t="s">
        <v>118</v>
      </c>
      <c r="Q17" s="504" t="s">
        <v>118</v>
      </c>
      <c r="R17" s="504">
        <f>SUM(R3:R12)</f>
        <v>22</v>
      </c>
      <c r="S17" s="9"/>
      <c r="T17" s="9"/>
      <c r="U17" s="9"/>
      <c r="V17" s="9"/>
      <c r="W17" s="505"/>
      <c r="X17" s="531" t="s">
        <v>141</v>
      </c>
      <c r="Y17" s="504">
        <f t="shared" ref="Y17:AN17" si="1">SUM(Y3:Y8)</f>
        <v>6</v>
      </c>
      <c r="Z17" s="504">
        <f t="shared" si="1"/>
        <v>6</v>
      </c>
      <c r="AA17" s="504">
        <f t="shared" si="1"/>
        <v>0</v>
      </c>
      <c r="AB17" s="504">
        <f t="shared" si="1"/>
        <v>0</v>
      </c>
      <c r="AC17" s="506">
        <f t="shared" si="1"/>
        <v>5</v>
      </c>
      <c r="AD17" s="506">
        <f t="shared" si="1"/>
        <v>5</v>
      </c>
      <c r="AE17" s="506">
        <f t="shared" si="1"/>
        <v>0</v>
      </c>
      <c r="AF17" s="506">
        <f t="shared" si="1"/>
        <v>0</v>
      </c>
      <c r="AG17" s="507">
        <f t="shared" si="1"/>
        <v>1</v>
      </c>
      <c r="AH17" s="507">
        <f t="shared" si="1"/>
        <v>1</v>
      </c>
      <c r="AI17" s="507">
        <f t="shared" si="1"/>
        <v>0</v>
      </c>
      <c r="AJ17" s="507">
        <f t="shared" si="1"/>
        <v>0</v>
      </c>
      <c r="AK17" s="508">
        <f t="shared" si="1"/>
        <v>0</v>
      </c>
      <c r="AL17" s="508">
        <f t="shared" si="1"/>
        <v>0</v>
      </c>
      <c r="AM17" s="508">
        <f t="shared" si="1"/>
        <v>0</v>
      </c>
      <c r="AN17" s="508">
        <f t="shared" si="1"/>
        <v>0</v>
      </c>
    </row>
    <row r="18" spans="1:40" ht="15.75" thickBot="1" x14ac:dyDescent="0.3">
      <c r="A18" s="509"/>
      <c r="B18" s="510"/>
      <c r="C18" s="657" t="s">
        <v>139</v>
      </c>
      <c r="D18" s="658"/>
      <c r="E18" s="659"/>
      <c r="F18" s="540">
        <f>SUM(F6:F11)</f>
        <v>225</v>
      </c>
      <c r="G18" s="540">
        <f t="shared" ref="G18:R18" si="2">SUM(G6:G11)</f>
        <v>132</v>
      </c>
      <c r="H18" s="540">
        <f t="shared" si="2"/>
        <v>4</v>
      </c>
      <c r="I18" s="540">
        <f t="shared" si="2"/>
        <v>1</v>
      </c>
      <c r="J18" s="540">
        <f t="shared" si="2"/>
        <v>33</v>
      </c>
      <c r="K18" s="540">
        <f t="shared" si="2"/>
        <v>24</v>
      </c>
      <c r="L18" s="540">
        <f t="shared" si="2"/>
        <v>0</v>
      </c>
      <c r="M18" s="540">
        <f t="shared" si="2"/>
        <v>4</v>
      </c>
      <c r="N18" s="540">
        <f t="shared" si="2"/>
        <v>1</v>
      </c>
      <c r="O18" s="540">
        <f t="shared" si="2"/>
        <v>0</v>
      </c>
      <c r="P18" s="540">
        <f t="shared" si="2"/>
        <v>0</v>
      </c>
      <c r="Q18" s="540">
        <f t="shared" si="2"/>
        <v>1</v>
      </c>
      <c r="R18" s="540">
        <f t="shared" si="2"/>
        <v>16</v>
      </c>
      <c r="S18" s="541"/>
      <c r="T18" s="541"/>
      <c r="U18" s="541"/>
      <c r="V18" s="541"/>
      <c r="W18" s="542"/>
      <c r="X18" s="543" t="s">
        <v>139</v>
      </c>
      <c r="Y18" s="540">
        <f t="shared" ref="Y18:AN18" si="3">SUM(Y6:Y11)</f>
        <v>6</v>
      </c>
      <c r="Z18" s="540">
        <f t="shared" si="3"/>
        <v>5</v>
      </c>
      <c r="AA18" s="540">
        <f t="shared" si="3"/>
        <v>0</v>
      </c>
      <c r="AB18" s="540">
        <f t="shared" si="3"/>
        <v>1</v>
      </c>
      <c r="AC18" s="544">
        <f t="shared" si="3"/>
        <v>3</v>
      </c>
      <c r="AD18" s="544">
        <f t="shared" si="3"/>
        <v>2</v>
      </c>
      <c r="AE18" s="544">
        <f t="shared" si="3"/>
        <v>0</v>
      </c>
      <c r="AF18" s="544">
        <f t="shared" si="3"/>
        <v>1</v>
      </c>
      <c r="AG18" s="545">
        <f t="shared" si="3"/>
        <v>3</v>
      </c>
      <c r="AH18" s="545">
        <f t="shared" si="3"/>
        <v>3</v>
      </c>
      <c r="AI18" s="545">
        <f t="shared" si="3"/>
        <v>0</v>
      </c>
      <c r="AJ18" s="545">
        <f t="shared" si="3"/>
        <v>0</v>
      </c>
      <c r="AK18" s="546">
        <f t="shared" si="3"/>
        <v>0</v>
      </c>
      <c r="AL18" s="546">
        <f t="shared" si="3"/>
        <v>0</v>
      </c>
      <c r="AM18" s="546">
        <f t="shared" si="3"/>
        <v>0</v>
      </c>
      <c r="AN18" s="546">
        <f t="shared" si="3"/>
        <v>0</v>
      </c>
    </row>
    <row r="19" spans="1:40" ht="15.75" thickBot="1" x14ac:dyDescent="0.3">
      <c r="A19" s="509"/>
      <c r="B19" s="510"/>
      <c r="C19" s="663" t="s">
        <v>140</v>
      </c>
      <c r="D19" s="664"/>
      <c r="E19" s="665"/>
      <c r="F19" s="517">
        <f>SUM(F12:F16)</f>
        <v>197</v>
      </c>
      <c r="G19" s="517">
        <f>SUM(G12:G16)</f>
        <v>85</v>
      </c>
      <c r="H19" s="517" t="s">
        <v>118</v>
      </c>
      <c r="I19" s="517" t="s">
        <v>118</v>
      </c>
      <c r="J19" s="517">
        <f t="shared" ref="J19:O19" si="4">SUM(J12:J16)</f>
        <v>26</v>
      </c>
      <c r="K19" s="517">
        <f t="shared" si="4"/>
        <v>20</v>
      </c>
      <c r="L19" s="517">
        <f t="shared" si="4"/>
        <v>2</v>
      </c>
      <c r="M19" s="517">
        <f t="shared" si="4"/>
        <v>7</v>
      </c>
      <c r="N19" s="517">
        <f t="shared" si="4"/>
        <v>1</v>
      </c>
      <c r="O19" s="517">
        <f t="shared" si="4"/>
        <v>0</v>
      </c>
      <c r="P19" s="517" t="s">
        <v>118</v>
      </c>
      <c r="Q19" s="517" t="s">
        <v>118</v>
      </c>
      <c r="R19" s="517">
        <f>SUM(R12:R16)</f>
        <v>10</v>
      </c>
      <c r="S19" s="518"/>
      <c r="T19" s="518"/>
      <c r="U19" s="518"/>
      <c r="V19" s="518"/>
      <c r="W19" s="519"/>
      <c r="X19" s="533" t="s">
        <v>140</v>
      </c>
      <c r="Y19" s="517">
        <f t="shared" ref="Y19:AN19" si="5">SUM(Y12:Y16)</f>
        <v>5</v>
      </c>
      <c r="Z19" s="517">
        <f t="shared" si="5"/>
        <v>4</v>
      </c>
      <c r="AA19" s="517">
        <f t="shared" si="5"/>
        <v>0</v>
      </c>
      <c r="AB19" s="517">
        <f t="shared" si="5"/>
        <v>1</v>
      </c>
      <c r="AC19" s="521">
        <f t="shared" si="5"/>
        <v>1</v>
      </c>
      <c r="AD19" s="521">
        <f t="shared" si="5"/>
        <v>1</v>
      </c>
      <c r="AE19" s="521">
        <f t="shared" si="5"/>
        <v>0</v>
      </c>
      <c r="AF19" s="521">
        <f t="shared" si="5"/>
        <v>0</v>
      </c>
      <c r="AG19" s="522">
        <f t="shared" si="5"/>
        <v>3</v>
      </c>
      <c r="AH19" s="522">
        <f t="shared" si="5"/>
        <v>2</v>
      </c>
      <c r="AI19" s="522">
        <f t="shared" si="5"/>
        <v>0</v>
      </c>
      <c r="AJ19" s="522">
        <f t="shared" si="5"/>
        <v>1</v>
      </c>
      <c r="AK19" s="523">
        <f t="shared" si="5"/>
        <v>1</v>
      </c>
      <c r="AL19" s="523">
        <f t="shared" si="5"/>
        <v>1</v>
      </c>
      <c r="AM19" s="523">
        <f t="shared" si="5"/>
        <v>0</v>
      </c>
      <c r="AN19" s="523">
        <f t="shared" si="5"/>
        <v>0</v>
      </c>
    </row>
    <row r="20" spans="1:40" ht="15.75" thickBot="1" x14ac:dyDescent="0.3">
      <c r="A20" s="509"/>
      <c r="B20" s="510"/>
      <c r="C20" s="660" t="s">
        <v>138</v>
      </c>
      <c r="D20" s="661"/>
      <c r="E20" s="662"/>
      <c r="F20" s="524">
        <f t="shared" ref="F20:R20" si="6">SUM(F3:F16)</f>
        <v>549</v>
      </c>
      <c r="G20" s="524">
        <f t="shared" si="6"/>
        <v>255</v>
      </c>
      <c r="H20" s="524">
        <f t="shared" si="6"/>
        <v>4</v>
      </c>
      <c r="I20" s="524">
        <f t="shared" si="6"/>
        <v>1</v>
      </c>
      <c r="J20" s="524">
        <f t="shared" si="6"/>
        <v>78</v>
      </c>
      <c r="K20" s="524">
        <f t="shared" si="6"/>
        <v>57</v>
      </c>
      <c r="L20" s="524">
        <f t="shared" si="6"/>
        <v>2</v>
      </c>
      <c r="M20" s="524">
        <f t="shared" si="6"/>
        <v>13</v>
      </c>
      <c r="N20" s="524">
        <f t="shared" si="6"/>
        <v>3</v>
      </c>
      <c r="O20" s="524">
        <f t="shared" si="6"/>
        <v>0</v>
      </c>
      <c r="P20" s="524">
        <f t="shared" si="6"/>
        <v>0</v>
      </c>
      <c r="Q20" s="524">
        <f t="shared" si="6"/>
        <v>1</v>
      </c>
      <c r="R20" s="524">
        <f t="shared" si="6"/>
        <v>30</v>
      </c>
      <c r="S20" s="525"/>
      <c r="T20" s="525"/>
      <c r="U20" s="525"/>
      <c r="V20" s="525"/>
      <c r="W20" s="526"/>
      <c r="X20" s="534" t="s">
        <v>138</v>
      </c>
      <c r="Y20" s="524">
        <f t="shared" ref="Y20:AN20" si="7">SUM(Y3:Y16)</f>
        <v>14</v>
      </c>
      <c r="Z20" s="524">
        <f t="shared" si="7"/>
        <v>12</v>
      </c>
      <c r="AA20" s="524">
        <f t="shared" si="7"/>
        <v>0</v>
      </c>
      <c r="AB20" s="524">
        <f t="shared" si="7"/>
        <v>2</v>
      </c>
      <c r="AC20" s="528">
        <f t="shared" si="7"/>
        <v>7</v>
      </c>
      <c r="AD20" s="528">
        <f t="shared" si="7"/>
        <v>6</v>
      </c>
      <c r="AE20" s="528">
        <f t="shared" si="7"/>
        <v>0</v>
      </c>
      <c r="AF20" s="528">
        <f t="shared" si="7"/>
        <v>1</v>
      </c>
      <c r="AG20" s="529">
        <f t="shared" si="7"/>
        <v>6</v>
      </c>
      <c r="AH20" s="529">
        <f t="shared" si="7"/>
        <v>5</v>
      </c>
      <c r="AI20" s="529">
        <f t="shared" si="7"/>
        <v>0</v>
      </c>
      <c r="AJ20" s="529">
        <f t="shared" si="7"/>
        <v>1</v>
      </c>
      <c r="AK20" s="530">
        <f t="shared" si="7"/>
        <v>1</v>
      </c>
      <c r="AL20" s="530">
        <f t="shared" si="7"/>
        <v>1</v>
      </c>
      <c r="AM20" s="530">
        <f t="shared" si="7"/>
        <v>0</v>
      </c>
      <c r="AN20" s="530">
        <f t="shared" si="7"/>
        <v>0</v>
      </c>
    </row>
    <row r="21" spans="1:40" x14ac:dyDescent="0.25">
      <c r="A21" t="s">
        <v>63</v>
      </c>
      <c r="B21" s="9"/>
      <c r="C21" s="9"/>
      <c r="D21" s="9"/>
    </row>
    <row r="22" spans="1:40" x14ac:dyDescent="0.25">
      <c r="A22" t="s">
        <v>124</v>
      </c>
      <c r="B22" s="9"/>
      <c r="C22" s="9"/>
      <c r="D22" s="9"/>
    </row>
    <row r="23" spans="1:40" x14ac:dyDescent="0.25">
      <c r="A23" t="s">
        <v>783</v>
      </c>
      <c r="B23" s="9"/>
      <c r="C23" s="9"/>
      <c r="D23" s="9"/>
    </row>
    <row r="24" spans="1:40" x14ac:dyDescent="0.25">
      <c r="A24" t="s">
        <v>784</v>
      </c>
      <c r="B24" s="9"/>
      <c r="C24" s="9"/>
      <c r="D24" s="9"/>
    </row>
    <row r="25" spans="1:40" x14ac:dyDescent="0.25">
      <c r="A25" t="s">
        <v>258</v>
      </c>
      <c r="B25" s="9"/>
      <c r="C25" s="9"/>
      <c r="D25" s="9"/>
    </row>
    <row r="26" spans="1:40" x14ac:dyDescent="0.25">
      <c r="A26" t="s">
        <v>821</v>
      </c>
      <c r="B26" s="9"/>
      <c r="C26" s="9"/>
      <c r="D26" s="9"/>
    </row>
    <row r="27" spans="1:40" x14ac:dyDescent="0.25">
      <c r="A27" s="197"/>
      <c r="B27" s="9" t="s">
        <v>45</v>
      </c>
      <c r="C27" s="9"/>
      <c r="D27" s="9"/>
    </row>
    <row r="28" spans="1:40" x14ac:dyDescent="0.25">
      <c r="A28" s="195"/>
      <c r="B28" s="9" t="s">
        <v>43</v>
      </c>
      <c r="C28" s="9"/>
      <c r="D28" s="9"/>
    </row>
    <row r="29" spans="1:40" x14ac:dyDescent="0.25">
      <c r="A29" s="196"/>
      <c r="B29" s="9" t="s">
        <v>44</v>
      </c>
    </row>
    <row r="30" spans="1:40" x14ac:dyDescent="0.25">
      <c r="A30" s="19" t="s">
        <v>28</v>
      </c>
    </row>
  </sheetData>
  <mergeCells count="14">
    <mergeCell ref="Y1:AB1"/>
    <mergeCell ref="AC1:AF1"/>
    <mergeCell ref="AG1:AJ1"/>
    <mergeCell ref="AK1:AN1"/>
    <mergeCell ref="C17:E17"/>
    <mergeCell ref="C18:E18"/>
    <mergeCell ref="C19:E19"/>
    <mergeCell ref="C20:E20"/>
    <mergeCell ref="N1:O1"/>
    <mergeCell ref="P1:R1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D22"/>
  <sheetViews>
    <sheetView zoomScaleNormal="100" workbookViewId="0">
      <selection activeCell="S10" sqref="S10:X10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85546875" customWidth="1"/>
    <col min="5" max="18" width="3.7109375" customWidth="1"/>
    <col min="19" max="20" width="6.28515625" customWidth="1"/>
    <col min="21" max="21" width="22.140625" bestFit="1" customWidth="1"/>
    <col min="22" max="22" width="24.140625" bestFit="1" customWidth="1"/>
    <col min="23" max="23" width="25.85546875" bestFit="1" customWidth="1"/>
    <col min="24" max="24" width="26.140625" bestFit="1" customWidth="1"/>
    <col min="25" max="40" width="3.7109375" customWidth="1"/>
  </cols>
  <sheetData>
    <row r="1" spans="1:56" ht="15" customHeight="1" thickBot="1" x14ac:dyDescent="0.3">
      <c r="A1" s="793" t="s">
        <v>163</v>
      </c>
      <c r="B1" s="794"/>
      <c r="C1" s="794"/>
      <c r="D1" s="199"/>
      <c r="E1" s="795" t="s">
        <v>24</v>
      </c>
      <c r="F1" s="796"/>
      <c r="G1" s="797"/>
      <c r="H1" s="795" t="s">
        <v>23</v>
      </c>
      <c r="I1" s="797"/>
      <c r="J1" s="790" t="s">
        <v>6</v>
      </c>
      <c r="K1" s="791"/>
      <c r="L1" s="791"/>
      <c r="M1" s="792"/>
      <c r="N1" s="790" t="s">
        <v>7</v>
      </c>
      <c r="O1" s="792"/>
      <c r="P1" s="790" t="s">
        <v>25</v>
      </c>
      <c r="Q1" s="791"/>
      <c r="R1" s="792"/>
      <c r="S1" s="123" t="s">
        <v>8</v>
      </c>
      <c r="T1" s="123" t="s">
        <v>9</v>
      </c>
      <c r="U1" s="124" t="s">
        <v>10</v>
      </c>
      <c r="V1" s="123" t="s">
        <v>11</v>
      </c>
      <c r="W1" s="125" t="s">
        <v>26</v>
      </c>
      <c r="X1" s="209" t="s">
        <v>27</v>
      </c>
      <c r="Y1" s="126" t="s">
        <v>20</v>
      </c>
      <c r="Z1" s="127"/>
      <c r="AA1" s="127"/>
      <c r="AB1" s="127"/>
      <c r="AC1" s="126" t="s">
        <v>64</v>
      </c>
      <c r="AD1" s="127"/>
      <c r="AE1" s="127"/>
      <c r="AF1" s="127"/>
      <c r="AG1" s="126" t="s">
        <v>65</v>
      </c>
      <c r="AH1" s="127"/>
      <c r="AI1" s="127"/>
      <c r="AJ1" s="127"/>
      <c r="AK1" s="126" t="s">
        <v>66</v>
      </c>
      <c r="AL1" s="127"/>
      <c r="AM1" s="127"/>
      <c r="AN1" s="127"/>
    </row>
    <row r="2" spans="1:56" ht="15" customHeight="1" thickBot="1" x14ac:dyDescent="0.3">
      <c r="A2" s="128" t="s">
        <v>19</v>
      </c>
      <c r="B2" s="129" t="s">
        <v>18</v>
      </c>
      <c r="C2" s="130" t="s">
        <v>17</v>
      </c>
      <c r="D2" s="131" t="s">
        <v>42</v>
      </c>
      <c r="E2" s="131" t="s">
        <v>16</v>
      </c>
      <c r="F2" s="131" t="s">
        <v>4</v>
      </c>
      <c r="G2" s="131" t="s">
        <v>5</v>
      </c>
      <c r="H2" s="132" t="s">
        <v>12</v>
      </c>
      <c r="I2" s="132" t="s">
        <v>3</v>
      </c>
      <c r="J2" s="132" t="s">
        <v>12</v>
      </c>
      <c r="K2" s="132" t="s">
        <v>13</v>
      </c>
      <c r="L2" s="132" t="s">
        <v>2</v>
      </c>
      <c r="M2" s="132" t="s">
        <v>14</v>
      </c>
      <c r="N2" s="132" t="s">
        <v>15</v>
      </c>
      <c r="O2" s="132" t="s">
        <v>16</v>
      </c>
      <c r="P2" s="132" t="s">
        <v>21</v>
      </c>
      <c r="Q2" s="132" t="s">
        <v>22</v>
      </c>
      <c r="R2" s="132" t="s">
        <v>12</v>
      </c>
      <c r="S2" s="133"/>
      <c r="T2" s="134"/>
      <c r="U2" s="135"/>
      <c r="V2" s="133"/>
      <c r="W2" s="135"/>
      <c r="X2" s="265"/>
      <c r="Y2" s="123" t="s">
        <v>0</v>
      </c>
      <c r="Z2" s="123" t="s">
        <v>1</v>
      </c>
      <c r="AA2" s="123" t="s">
        <v>2</v>
      </c>
      <c r="AB2" s="123" t="s">
        <v>3</v>
      </c>
      <c r="AC2" s="123" t="s">
        <v>0</v>
      </c>
      <c r="AD2" s="123" t="s">
        <v>1</v>
      </c>
      <c r="AE2" s="123" t="s">
        <v>2</v>
      </c>
      <c r="AF2" s="123" t="s">
        <v>3</v>
      </c>
      <c r="AG2" s="123" t="s">
        <v>0</v>
      </c>
      <c r="AH2" s="123" t="s">
        <v>1</v>
      </c>
      <c r="AI2" s="123" t="s">
        <v>2</v>
      </c>
      <c r="AJ2" s="123" t="s">
        <v>3</v>
      </c>
      <c r="AK2" s="123" t="s">
        <v>0</v>
      </c>
      <c r="AL2" s="123" t="s">
        <v>1</v>
      </c>
      <c r="AM2" s="123" t="s">
        <v>2</v>
      </c>
      <c r="AN2" s="123" t="s">
        <v>3</v>
      </c>
    </row>
    <row r="3" spans="1:56" ht="15" customHeight="1" thickBot="1" x14ac:dyDescent="0.3">
      <c r="A3" s="554">
        <v>43141</v>
      </c>
      <c r="B3" s="240" t="s">
        <v>147</v>
      </c>
      <c r="C3" s="240" t="s">
        <v>110</v>
      </c>
      <c r="D3" s="241" t="s">
        <v>271</v>
      </c>
      <c r="E3" s="241" t="s">
        <v>1</v>
      </c>
      <c r="F3" s="241">
        <v>85</v>
      </c>
      <c r="G3" s="241">
        <v>6</v>
      </c>
      <c r="H3" s="241">
        <v>1</v>
      </c>
      <c r="I3" s="241">
        <v>0</v>
      </c>
      <c r="J3" s="241">
        <v>13</v>
      </c>
      <c r="K3" s="241">
        <v>10</v>
      </c>
      <c r="L3" s="241">
        <v>0</v>
      </c>
      <c r="M3" s="241">
        <v>0</v>
      </c>
      <c r="N3" s="241">
        <v>0</v>
      </c>
      <c r="O3" s="241">
        <v>0</v>
      </c>
      <c r="P3" s="241">
        <v>0</v>
      </c>
      <c r="Q3" s="241">
        <v>0</v>
      </c>
      <c r="R3" s="241">
        <v>0</v>
      </c>
      <c r="S3" s="254">
        <v>1500</v>
      </c>
      <c r="T3" s="409" t="s">
        <v>272</v>
      </c>
      <c r="U3" s="256" t="s">
        <v>273</v>
      </c>
      <c r="V3" s="254" t="s">
        <v>268</v>
      </c>
      <c r="W3" s="242" t="s">
        <v>274</v>
      </c>
      <c r="X3" s="257" t="s">
        <v>275</v>
      </c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9">
        <v>0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56" ht="15" customHeight="1" thickBot="1" x14ac:dyDescent="0.3">
      <c r="A4" s="230">
        <v>43149</v>
      </c>
      <c r="B4" s="221" t="s">
        <v>147</v>
      </c>
      <c r="C4" s="221" t="s">
        <v>112</v>
      </c>
      <c r="D4" s="222" t="s">
        <v>247</v>
      </c>
      <c r="E4" s="222" t="s">
        <v>3</v>
      </c>
      <c r="F4" s="222">
        <v>10</v>
      </c>
      <c r="G4" s="222">
        <v>22</v>
      </c>
      <c r="H4" s="222">
        <v>0</v>
      </c>
      <c r="I4" s="222">
        <v>0</v>
      </c>
      <c r="J4" s="222">
        <v>1</v>
      </c>
      <c r="K4" s="222">
        <v>1</v>
      </c>
      <c r="L4" s="222">
        <v>0</v>
      </c>
      <c r="M4" s="222">
        <v>1</v>
      </c>
      <c r="N4" s="222">
        <v>1</v>
      </c>
      <c r="O4" s="222">
        <v>0</v>
      </c>
      <c r="P4" s="222">
        <v>0</v>
      </c>
      <c r="Q4" s="222">
        <v>0</v>
      </c>
      <c r="R4" s="222">
        <v>2</v>
      </c>
      <c r="S4" s="223">
        <v>15000</v>
      </c>
      <c r="T4" s="461" t="s">
        <v>328</v>
      </c>
      <c r="U4" s="224" t="s">
        <v>329</v>
      </c>
      <c r="V4" s="223" t="s">
        <v>268</v>
      </c>
      <c r="W4" s="225" t="s">
        <v>330</v>
      </c>
      <c r="X4" s="226" t="s">
        <v>331</v>
      </c>
      <c r="Y4" s="227">
        <v>1</v>
      </c>
      <c r="Z4" s="227">
        <v>0</v>
      </c>
      <c r="AA4" s="227">
        <v>0</v>
      </c>
      <c r="AB4" s="228">
        <v>1</v>
      </c>
      <c r="AC4" s="227">
        <v>0</v>
      </c>
      <c r="AD4" s="227">
        <v>0</v>
      </c>
      <c r="AE4" s="227">
        <v>0</v>
      </c>
      <c r="AF4" s="228">
        <v>0</v>
      </c>
      <c r="AG4" s="227">
        <v>1</v>
      </c>
      <c r="AH4" s="227">
        <v>0</v>
      </c>
      <c r="AI4" s="227">
        <v>0</v>
      </c>
      <c r="AJ4" s="228">
        <v>1</v>
      </c>
      <c r="AK4" s="227">
        <v>0</v>
      </c>
      <c r="AL4" s="227">
        <v>0</v>
      </c>
      <c r="AM4" s="227">
        <v>0</v>
      </c>
      <c r="AN4" s="228">
        <v>0</v>
      </c>
    </row>
    <row r="5" spans="1:56" ht="15" customHeight="1" thickBot="1" x14ac:dyDescent="0.3">
      <c r="A5" s="239">
        <v>43162</v>
      </c>
      <c r="B5" s="240" t="s">
        <v>147</v>
      </c>
      <c r="C5" s="240" t="s">
        <v>113</v>
      </c>
      <c r="D5" s="241" t="s">
        <v>245</v>
      </c>
      <c r="E5" s="241" t="s">
        <v>1</v>
      </c>
      <c r="F5" s="241">
        <v>25</v>
      </c>
      <c r="G5" s="241">
        <v>15</v>
      </c>
      <c r="H5" s="241">
        <v>1</v>
      </c>
      <c r="I5" s="241">
        <v>0</v>
      </c>
      <c r="J5" s="241">
        <v>4</v>
      </c>
      <c r="K5" s="241">
        <v>0</v>
      </c>
      <c r="L5" s="241">
        <v>0</v>
      </c>
      <c r="M5" s="241">
        <v>1</v>
      </c>
      <c r="N5" s="241">
        <v>0</v>
      </c>
      <c r="O5" s="241">
        <v>0</v>
      </c>
      <c r="P5" s="241">
        <v>0</v>
      </c>
      <c r="Q5" s="241">
        <v>0</v>
      </c>
      <c r="R5" s="241">
        <v>2</v>
      </c>
      <c r="S5" s="254">
        <v>2000</v>
      </c>
      <c r="T5" s="409" t="s">
        <v>352</v>
      </c>
      <c r="U5" s="256" t="s">
        <v>353</v>
      </c>
      <c r="V5" s="254" t="s">
        <v>268</v>
      </c>
      <c r="W5" s="242" t="s">
        <v>354</v>
      </c>
      <c r="X5" s="257" t="s">
        <v>355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56" ht="15" customHeight="1" thickBot="1" x14ac:dyDescent="0.3">
      <c r="A6" s="239">
        <v>43169</v>
      </c>
      <c r="B6" s="240" t="s">
        <v>147</v>
      </c>
      <c r="C6" s="240" t="s">
        <v>111</v>
      </c>
      <c r="D6" s="241" t="s">
        <v>252</v>
      </c>
      <c r="E6" s="241" t="s">
        <v>1</v>
      </c>
      <c r="F6" s="241">
        <v>62</v>
      </c>
      <c r="G6" s="241">
        <v>12</v>
      </c>
      <c r="H6" s="241">
        <v>1</v>
      </c>
      <c r="I6" s="241">
        <v>0</v>
      </c>
      <c r="J6" s="241">
        <v>9</v>
      </c>
      <c r="K6" s="241">
        <v>4</v>
      </c>
      <c r="L6" s="241">
        <v>0</v>
      </c>
      <c r="M6" s="241">
        <v>1</v>
      </c>
      <c r="N6" s="241">
        <v>1</v>
      </c>
      <c r="O6" s="241">
        <v>0</v>
      </c>
      <c r="P6" s="241">
        <v>0</v>
      </c>
      <c r="Q6" s="241">
        <v>0</v>
      </c>
      <c r="R6" s="241">
        <v>2</v>
      </c>
      <c r="S6" s="254">
        <v>2000</v>
      </c>
      <c r="T6" s="409" t="s">
        <v>382</v>
      </c>
      <c r="U6" s="256" t="s">
        <v>383</v>
      </c>
      <c r="V6" s="254" t="s">
        <v>268</v>
      </c>
      <c r="W6" s="242" t="s">
        <v>384</v>
      </c>
      <c r="X6" s="257" t="s">
        <v>385</v>
      </c>
      <c r="Y6" s="258">
        <v>1</v>
      </c>
      <c r="Z6" s="258">
        <v>1</v>
      </c>
      <c r="AA6" s="258">
        <v>0</v>
      </c>
      <c r="AB6" s="259">
        <v>0</v>
      </c>
      <c r="AC6" s="258">
        <v>1</v>
      </c>
      <c r="AD6" s="258">
        <v>1</v>
      </c>
      <c r="AE6" s="258">
        <v>0</v>
      </c>
      <c r="AF6" s="259">
        <v>0</v>
      </c>
      <c r="AG6" s="258">
        <v>0</v>
      </c>
      <c r="AH6" s="258">
        <v>0</v>
      </c>
      <c r="AI6" s="258">
        <v>0</v>
      </c>
      <c r="AJ6" s="259">
        <v>0</v>
      </c>
      <c r="AK6" s="258">
        <v>0</v>
      </c>
      <c r="AL6" s="258">
        <v>0</v>
      </c>
      <c r="AM6" s="258">
        <v>0</v>
      </c>
      <c r="AN6" s="259">
        <v>0</v>
      </c>
    </row>
    <row r="7" spans="1:56" ht="15" customHeight="1" thickBot="1" x14ac:dyDescent="0.3">
      <c r="A7" s="230">
        <v>43177</v>
      </c>
      <c r="B7" s="221" t="s">
        <v>147</v>
      </c>
      <c r="C7" s="221" t="s">
        <v>39</v>
      </c>
      <c r="D7" s="222" t="s">
        <v>253</v>
      </c>
      <c r="E7" s="222" t="s">
        <v>3</v>
      </c>
      <c r="F7" s="222">
        <v>16</v>
      </c>
      <c r="G7" s="222">
        <v>25</v>
      </c>
      <c r="H7" s="222">
        <v>0</v>
      </c>
      <c r="I7" s="222">
        <v>0</v>
      </c>
      <c r="J7" s="222">
        <v>1</v>
      </c>
      <c r="K7" s="222">
        <v>1</v>
      </c>
      <c r="L7" s="222">
        <v>0</v>
      </c>
      <c r="M7" s="222">
        <v>3</v>
      </c>
      <c r="N7" s="222">
        <v>2</v>
      </c>
      <c r="O7" s="222">
        <v>0</v>
      </c>
      <c r="P7" s="222">
        <v>0</v>
      </c>
      <c r="Q7" s="222">
        <v>0</v>
      </c>
      <c r="R7" s="222">
        <v>3</v>
      </c>
      <c r="S7" s="223">
        <v>38000</v>
      </c>
      <c r="T7" s="271" t="s">
        <v>427</v>
      </c>
      <c r="U7" s="224" t="s">
        <v>424</v>
      </c>
      <c r="V7" s="223" t="s">
        <v>268</v>
      </c>
      <c r="W7" s="225" t="s">
        <v>425</v>
      </c>
      <c r="X7" s="226" t="s">
        <v>426</v>
      </c>
      <c r="Y7" s="227">
        <v>1</v>
      </c>
      <c r="Z7" s="227">
        <v>0</v>
      </c>
      <c r="AA7" s="227">
        <v>0</v>
      </c>
      <c r="AB7" s="228">
        <v>1</v>
      </c>
      <c r="AC7" s="227">
        <v>0</v>
      </c>
      <c r="AD7" s="227">
        <v>0</v>
      </c>
      <c r="AE7" s="227">
        <v>0</v>
      </c>
      <c r="AF7" s="228">
        <v>0</v>
      </c>
      <c r="AG7" s="227">
        <v>1</v>
      </c>
      <c r="AH7" s="227">
        <v>0</v>
      </c>
      <c r="AI7" s="227">
        <v>0</v>
      </c>
      <c r="AJ7" s="228">
        <v>1</v>
      </c>
      <c r="AK7" s="227">
        <v>0</v>
      </c>
      <c r="AL7" s="227">
        <v>0</v>
      </c>
      <c r="AM7" s="227">
        <v>0</v>
      </c>
      <c r="AN7" s="228">
        <v>0</v>
      </c>
    </row>
    <row r="8" spans="1:56" ht="15" customHeight="1" thickBot="1" x14ac:dyDescent="0.3">
      <c r="A8" s="239">
        <v>43414</v>
      </c>
      <c r="B8" s="240" t="s">
        <v>147</v>
      </c>
      <c r="C8" s="240" t="s">
        <v>285</v>
      </c>
      <c r="D8" s="241" t="s">
        <v>836</v>
      </c>
      <c r="E8" s="241" t="s">
        <v>1</v>
      </c>
      <c r="F8" s="241">
        <v>36</v>
      </c>
      <c r="G8" s="241">
        <v>6</v>
      </c>
      <c r="H8" s="241" t="s">
        <v>118</v>
      </c>
      <c r="I8" s="241" t="s">
        <v>118</v>
      </c>
      <c r="J8" s="241">
        <v>6</v>
      </c>
      <c r="K8" s="241">
        <v>3</v>
      </c>
      <c r="L8" s="241">
        <v>0</v>
      </c>
      <c r="M8" s="241">
        <v>0</v>
      </c>
      <c r="N8" s="241">
        <v>0</v>
      </c>
      <c r="O8" s="241">
        <v>0</v>
      </c>
      <c r="P8" s="241" t="s">
        <v>118</v>
      </c>
      <c r="Q8" s="241" t="s">
        <v>118</v>
      </c>
      <c r="R8" s="241">
        <v>0</v>
      </c>
      <c r="S8" s="254">
        <v>3000</v>
      </c>
      <c r="T8" s="409" t="s">
        <v>360</v>
      </c>
      <c r="U8" s="256" t="s">
        <v>719</v>
      </c>
      <c r="V8" s="254"/>
      <c r="W8" s="242"/>
      <c r="X8" s="257"/>
      <c r="Y8" s="258">
        <v>1</v>
      </c>
      <c r="Z8" s="258">
        <v>1</v>
      </c>
      <c r="AA8" s="258">
        <v>0</v>
      </c>
      <c r="AB8" s="259">
        <v>0</v>
      </c>
      <c r="AC8" s="258">
        <v>1</v>
      </c>
      <c r="AD8" s="258">
        <v>1</v>
      </c>
      <c r="AE8" s="258">
        <v>0</v>
      </c>
      <c r="AF8" s="259">
        <v>0</v>
      </c>
      <c r="AG8" s="258">
        <v>0</v>
      </c>
      <c r="AH8" s="258">
        <v>0</v>
      </c>
      <c r="AI8" s="258">
        <v>0</v>
      </c>
      <c r="AJ8" s="259">
        <v>0</v>
      </c>
      <c r="AK8" s="258">
        <v>0</v>
      </c>
      <c r="AL8" s="258">
        <v>0</v>
      </c>
      <c r="AM8" s="258">
        <v>0</v>
      </c>
      <c r="AN8" s="259">
        <v>0</v>
      </c>
    </row>
    <row r="9" spans="1:56" ht="15" customHeight="1" thickBot="1" x14ac:dyDescent="0.3">
      <c r="A9" s="554">
        <v>43421</v>
      </c>
      <c r="B9" s="261" t="s">
        <v>46</v>
      </c>
      <c r="C9" s="261" t="s">
        <v>62</v>
      </c>
      <c r="D9" s="555" t="s">
        <v>822</v>
      </c>
      <c r="E9" s="555" t="s">
        <v>3</v>
      </c>
      <c r="F9" s="555">
        <v>5</v>
      </c>
      <c r="G9" s="555">
        <v>31</v>
      </c>
      <c r="H9" s="241" t="s">
        <v>118</v>
      </c>
      <c r="I9" s="241" t="s">
        <v>118</v>
      </c>
      <c r="J9" s="241">
        <v>1</v>
      </c>
      <c r="K9" s="241">
        <v>0</v>
      </c>
      <c r="L9" s="241">
        <v>0</v>
      </c>
      <c r="M9" s="241">
        <v>0</v>
      </c>
      <c r="N9" s="241">
        <v>1</v>
      </c>
      <c r="O9" s="241">
        <v>0</v>
      </c>
      <c r="P9" s="241" t="s">
        <v>118</v>
      </c>
      <c r="Q9" s="241" t="s">
        <v>118</v>
      </c>
      <c r="R9" s="241">
        <v>5</v>
      </c>
      <c r="S9" s="242"/>
      <c r="T9" s="484" t="s">
        <v>866</v>
      </c>
      <c r="U9" s="242" t="s">
        <v>834</v>
      </c>
      <c r="V9" s="242" t="s">
        <v>867</v>
      </c>
      <c r="W9" s="242" t="s">
        <v>561</v>
      </c>
      <c r="X9" s="242" t="s">
        <v>387</v>
      </c>
      <c r="Y9" s="258">
        <v>1</v>
      </c>
      <c r="Z9" s="258">
        <v>0</v>
      </c>
      <c r="AA9" s="258">
        <v>0</v>
      </c>
      <c r="AB9" s="259">
        <v>1</v>
      </c>
      <c r="AC9" s="258">
        <v>1</v>
      </c>
      <c r="AD9" s="258">
        <v>0</v>
      </c>
      <c r="AE9" s="258">
        <v>0</v>
      </c>
      <c r="AF9" s="259">
        <v>1</v>
      </c>
      <c r="AG9" s="258">
        <v>0</v>
      </c>
      <c r="AH9" s="258">
        <v>0</v>
      </c>
      <c r="AI9" s="258">
        <v>0</v>
      </c>
      <c r="AJ9" s="259">
        <v>0</v>
      </c>
      <c r="AK9" s="258">
        <v>0</v>
      </c>
      <c r="AL9" s="258">
        <v>0</v>
      </c>
      <c r="AM9" s="258">
        <v>0</v>
      </c>
      <c r="AN9" s="259">
        <v>0</v>
      </c>
    </row>
    <row r="10" spans="1:56" ht="15" customHeight="1" thickBot="1" x14ac:dyDescent="0.3">
      <c r="A10" s="554">
        <v>43428</v>
      </c>
      <c r="B10" s="261" t="s">
        <v>46</v>
      </c>
      <c r="C10" s="261" t="s">
        <v>115</v>
      </c>
      <c r="D10" s="555" t="s">
        <v>822</v>
      </c>
      <c r="E10" s="555" t="s">
        <v>3</v>
      </c>
      <c r="F10" s="555">
        <v>20</v>
      </c>
      <c r="G10" s="555">
        <v>27</v>
      </c>
      <c r="H10" s="241" t="s">
        <v>118</v>
      </c>
      <c r="I10" s="241" t="s">
        <v>118</v>
      </c>
      <c r="J10" s="241">
        <v>2</v>
      </c>
      <c r="K10" s="241">
        <v>2</v>
      </c>
      <c r="L10" s="241">
        <v>0</v>
      </c>
      <c r="M10" s="241">
        <v>2</v>
      </c>
      <c r="N10" s="241">
        <v>2</v>
      </c>
      <c r="O10" s="241">
        <v>0</v>
      </c>
      <c r="P10" s="241" t="s">
        <v>118</v>
      </c>
      <c r="Q10" s="241" t="s">
        <v>118</v>
      </c>
      <c r="R10" s="241">
        <v>3</v>
      </c>
      <c r="S10" s="242"/>
      <c r="T10" s="280" t="s">
        <v>892</v>
      </c>
      <c r="U10" s="242" t="s">
        <v>585</v>
      </c>
      <c r="V10" s="242" t="s">
        <v>872</v>
      </c>
      <c r="W10" s="242" t="s">
        <v>387</v>
      </c>
      <c r="X10" s="242" t="s">
        <v>893</v>
      </c>
      <c r="Y10" s="258">
        <v>1</v>
      </c>
      <c r="Z10" s="258">
        <v>0</v>
      </c>
      <c r="AA10" s="258">
        <v>0</v>
      </c>
      <c r="AB10" s="259">
        <v>1</v>
      </c>
      <c r="AC10" s="258">
        <v>1</v>
      </c>
      <c r="AD10" s="258">
        <v>0</v>
      </c>
      <c r="AE10" s="258">
        <v>0</v>
      </c>
      <c r="AF10" s="259">
        <v>1</v>
      </c>
      <c r="AG10" s="258">
        <v>0</v>
      </c>
      <c r="AH10" s="258">
        <v>0</v>
      </c>
      <c r="AI10" s="258">
        <v>0</v>
      </c>
      <c r="AJ10" s="259">
        <v>0</v>
      </c>
      <c r="AK10" s="258">
        <v>0</v>
      </c>
      <c r="AL10" s="258">
        <v>0</v>
      </c>
      <c r="AM10" s="258">
        <v>0</v>
      </c>
      <c r="AN10" s="259">
        <v>0</v>
      </c>
    </row>
    <row r="11" spans="1:56" ht="15.75" thickBot="1" x14ac:dyDescent="0.3">
      <c r="A11" s="509"/>
      <c r="B11" s="510"/>
      <c r="C11" s="679" t="s">
        <v>146</v>
      </c>
      <c r="D11" s="680"/>
      <c r="E11" s="681"/>
      <c r="F11" s="504">
        <f>SUM(F3:F10)</f>
        <v>259</v>
      </c>
      <c r="G11" s="504">
        <f>SUM(G3:G10)</f>
        <v>144</v>
      </c>
      <c r="H11" s="504">
        <f t="shared" ref="H11:Q11" si="0">SUM(H3:H8)</f>
        <v>3</v>
      </c>
      <c r="I11" s="504">
        <f t="shared" si="0"/>
        <v>0</v>
      </c>
      <c r="J11" s="504">
        <f>SUM(J3:J10)</f>
        <v>37</v>
      </c>
      <c r="K11" s="504">
        <f>SUM(K3:K10)</f>
        <v>21</v>
      </c>
      <c r="L11" s="504">
        <f>SUM(L3:L10)</f>
        <v>0</v>
      </c>
      <c r="M11" s="504">
        <f>SUM(M3:M10)</f>
        <v>8</v>
      </c>
      <c r="N11" s="504">
        <f>SUM(N3:N10)</f>
        <v>7</v>
      </c>
      <c r="O11" s="504">
        <f>SUM(O3:O10)</f>
        <v>0</v>
      </c>
      <c r="P11" s="504">
        <f t="shared" si="0"/>
        <v>0</v>
      </c>
      <c r="Q11" s="504">
        <f t="shared" si="0"/>
        <v>0</v>
      </c>
      <c r="R11" s="504">
        <f>SUM(R3:R10)</f>
        <v>17</v>
      </c>
      <c r="S11" s="9"/>
      <c r="T11" s="9"/>
      <c r="U11" s="9"/>
      <c r="V11" s="9"/>
      <c r="W11" s="505"/>
      <c r="X11" s="531" t="s">
        <v>146</v>
      </c>
      <c r="Y11" s="504">
        <f>SUM(Y3:Y10)</f>
        <v>8</v>
      </c>
      <c r="Z11" s="504">
        <f>SUM(Z3:Z10)</f>
        <v>4</v>
      </c>
      <c r="AA11" s="504">
        <f>SUM(AA3:AA10)</f>
        <v>0</v>
      </c>
      <c r="AB11" s="504">
        <f>SUM(AB3:AB10)</f>
        <v>4</v>
      </c>
      <c r="AC11" s="506">
        <f>SUM(AC3:AC10)</f>
        <v>6</v>
      </c>
      <c r="AD11" s="506">
        <f>SUM(AD3:AD10)</f>
        <v>4</v>
      </c>
      <c r="AE11" s="506">
        <f>SUM(AE3:AE10)</f>
        <v>0</v>
      </c>
      <c r="AF11" s="506">
        <f>SUM(AF3:AF10)</f>
        <v>2</v>
      </c>
      <c r="AG11" s="507">
        <f>SUM(AG3:AG10)</f>
        <v>2</v>
      </c>
      <c r="AH11" s="507">
        <f>SUM(AH3:AH10)</f>
        <v>0</v>
      </c>
      <c r="AI11" s="507">
        <f>SUM(AI3:AI10)</f>
        <v>0</v>
      </c>
      <c r="AJ11" s="507">
        <f>SUM(AJ3:AJ10)</f>
        <v>2</v>
      </c>
      <c r="AK11" s="508">
        <f>SUM(AK3:AK10)</f>
        <v>0</v>
      </c>
      <c r="AL11" s="508">
        <f>SUM(AL3:AL10)</f>
        <v>0</v>
      </c>
      <c r="AM11" s="508">
        <f>SUM(AM3:AM10)</f>
        <v>0</v>
      </c>
      <c r="AN11" s="508">
        <f>SUM(AN3:AN10)</f>
        <v>0</v>
      </c>
    </row>
    <row r="12" spans="1:56" ht="15.75" thickBot="1" x14ac:dyDescent="0.3">
      <c r="A12" s="509"/>
      <c r="B12" s="510"/>
      <c r="C12" s="696" t="s">
        <v>141</v>
      </c>
      <c r="D12" s="697"/>
      <c r="E12" s="698"/>
      <c r="F12" s="511" t="e">
        <f>SUM(#REF!)</f>
        <v>#REF!</v>
      </c>
      <c r="G12" s="511" t="e">
        <f>SUM(#REF!)</f>
        <v>#REF!</v>
      </c>
      <c r="H12" s="511" t="s">
        <v>118</v>
      </c>
      <c r="I12" s="511" t="s">
        <v>118</v>
      </c>
      <c r="J12" s="511" t="e">
        <f>SUM(#REF!)</f>
        <v>#REF!</v>
      </c>
      <c r="K12" s="511" t="e">
        <f>SUM(#REF!)</f>
        <v>#REF!</v>
      </c>
      <c r="L12" s="511" t="e">
        <f>SUM(#REF!)</f>
        <v>#REF!</v>
      </c>
      <c r="M12" s="511" t="e">
        <f>SUM(#REF!)</f>
        <v>#REF!</v>
      </c>
      <c r="N12" s="511" t="e">
        <f>SUM(#REF!)</f>
        <v>#REF!</v>
      </c>
      <c r="O12" s="511" t="e">
        <f>SUM(#REF!)</f>
        <v>#REF!</v>
      </c>
      <c r="P12" s="511" t="s">
        <v>118</v>
      </c>
      <c r="Q12" s="511" t="s">
        <v>118</v>
      </c>
      <c r="R12" s="511" t="e">
        <f>SUM(#REF!)</f>
        <v>#REF!</v>
      </c>
      <c r="S12" s="512"/>
      <c r="T12" s="512"/>
      <c r="U12" s="512"/>
      <c r="V12" s="512"/>
      <c r="W12" s="513"/>
      <c r="X12" s="532" t="s">
        <v>141</v>
      </c>
      <c r="Y12" s="511" t="e">
        <f>SUM(#REF!)</f>
        <v>#REF!</v>
      </c>
      <c r="Z12" s="511" t="e">
        <f>SUM(#REF!)</f>
        <v>#REF!</v>
      </c>
      <c r="AA12" s="511" t="e">
        <f>SUM(#REF!)</f>
        <v>#REF!</v>
      </c>
      <c r="AB12" s="511" t="e">
        <f>SUM(#REF!)</f>
        <v>#REF!</v>
      </c>
      <c r="AC12" s="514" t="e">
        <f>SUM(#REF!)</f>
        <v>#REF!</v>
      </c>
      <c r="AD12" s="514" t="e">
        <f>SUM(#REF!)</f>
        <v>#REF!</v>
      </c>
      <c r="AE12" s="514" t="e">
        <f>SUM(#REF!)</f>
        <v>#REF!</v>
      </c>
      <c r="AF12" s="514" t="e">
        <f>SUM(#REF!)</f>
        <v>#REF!</v>
      </c>
      <c r="AG12" s="515" t="e">
        <f>SUM(#REF!)</f>
        <v>#REF!</v>
      </c>
      <c r="AH12" s="515" t="e">
        <f>SUM(#REF!)</f>
        <v>#REF!</v>
      </c>
      <c r="AI12" s="515" t="e">
        <f>SUM(#REF!)</f>
        <v>#REF!</v>
      </c>
      <c r="AJ12" s="515" t="e">
        <f>SUM(#REF!)</f>
        <v>#REF!</v>
      </c>
      <c r="AK12" s="516" t="e">
        <f>SUM(#REF!)</f>
        <v>#REF!</v>
      </c>
      <c r="AL12" s="516" t="e">
        <f>SUM(#REF!)</f>
        <v>#REF!</v>
      </c>
      <c r="AM12" s="516" t="e">
        <f>SUM(#REF!)</f>
        <v>#REF!</v>
      </c>
      <c r="AN12" s="516" t="e">
        <f>SUM(#REF!)</f>
        <v>#REF!</v>
      </c>
    </row>
    <row r="13" spans="1:56" ht="15.75" thickBot="1" x14ac:dyDescent="0.3">
      <c r="A13" s="509"/>
      <c r="B13" s="510"/>
      <c r="C13" s="663" t="s">
        <v>140</v>
      </c>
      <c r="D13" s="664"/>
      <c r="E13" s="665"/>
      <c r="F13" s="517">
        <f>SUM(F9:F10)</f>
        <v>25</v>
      </c>
      <c r="G13" s="517">
        <f>SUM(G9:G10)</f>
        <v>58</v>
      </c>
      <c r="H13" s="517" t="s">
        <v>118</v>
      </c>
      <c r="I13" s="517" t="s">
        <v>118</v>
      </c>
      <c r="J13" s="517">
        <f t="shared" ref="J13:O13" si="1">SUM(J9:J10)</f>
        <v>3</v>
      </c>
      <c r="K13" s="517">
        <f t="shared" si="1"/>
        <v>2</v>
      </c>
      <c r="L13" s="517">
        <f t="shared" si="1"/>
        <v>0</v>
      </c>
      <c r="M13" s="517">
        <f t="shared" si="1"/>
        <v>2</v>
      </c>
      <c r="N13" s="517">
        <f t="shared" si="1"/>
        <v>3</v>
      </c>
      <c r="O13" s="517">
        <f t="shared" si="1"/>
        <v>0</v>
      </c>
      <c r="P13" s="517" t="s">
        <v>118</v>
      </c>
      <c r="Q13" s="517" t="s">
        <v>118</v>
      </c>
      <c r="R13" s="517">
        <f>SUM(R9:R10)</f>
        <v>8</v>
      </c>
      <c r="S13" s="518"/>
      <c r="T13" s="518"/>
      <c r="U13" s="518"/>
      <c r="V13" s="518"/>
      <c r="W13" s="519"/>
      <c r="X13" s="533" t="s">
        <v>140</v>
      </c>
      <c r="Y13" s="517">
        <f t="shared" ref="Y13:AN13" si="2">SUM(Y9:Y10)</f>
        <v>2</v>
      </c>
      <c r="Z13" s="517">
        <f t="shared" si="2"/>
        <v>0</v>
      </c>
      <c r="AA13" s="517">
        <f t="shared" si="2"/>
        <v>0</v>
      </c>
      <c r="AB13" s="517">
        <f t="shared" si="2"/>
        <v>2</v>
      </c>
      <c r="AC13" s="521">
        <f t="shared" si="2"/>
        <v>2</v>
      </c>
      <c r="AD13" s="521">
        <f t="shared" si="2"/>
        <v>0</v>
      </c>
      <c r="AE13" s="521">
        <f t="shared" si="2"/>
        <v>0</v>
      </c>
      <c r="AF13" s="521">
        <f t="shared" si="2"/>
        <v>2</v>
      </c>
      <c r="AG13" s="522">
        <f t="shared" si="2"/>
        <v>0</v>
      </c>
      <c r="AH13" s="522">
        <f t="shared" si="2"/>
        <v>0</v>
      </c>
      <c r="AI13" s="522">
        <f t="shared" si="2"/>
        <v>0</v>
      </c>
      <c r="AJ13" s="522">
        <f t="shared" si="2"/>
        <v>0</v>
      </c>
      <c r="AK13" s="523">
        <f t="shared" si="2"/>
        <v>0</v>
      </c>
      <c r="AL13" s="523">
        <f t="shared" si="2"/>
        <v>0</v>
      </c>
      <c r="AM13" s="523">
        <f t="shared" si="2"/>
        <v>0</v>
      </c>
      <c r="AN13" s="523">
        <f t="shared" si="2"/>
        <v>0</v>
      </c>
    </row>
    <row r="14" spans="1:56" ht="15.75" thickBot="1" x14ac:dyDescent="0.3">
      <c r="A14" s="509"/>
      <c r="B14" s="510"/>
      <c r="C14" s="660" t="s">
        <v>138</v>
      </c>
      <c r="D14" s="661"/>
      <c r="E14" s="662"/>
      <c r="F14" s="524">
        <f t="shared" ref="F14:R14" si="3">SUM(F3:F10)</f>
        <v>259</v>
      </c>
      <c r="G14" s="524">
        <f t="shared" si="3"/>
        <v>144</v>
      </c>
      <c r="H14" s="524">
        <f t="shared" si="3"/>
        <v>3</v>
      </c>
      <c r="I14" s="524">
        <f t="shared" si="3"/>
        <v>0</v>
      </c>
      <c r="J14" s="524">
        <f t="shared" si="3"/>
        <v>37</v>
      </c>
      <c r="K14" s="524">
        <f t="shared" si="3"/>
        <v>21</v>
      </c>
      <c r="L14" s="524">
        <f t="shared" si="3"/>
        <v>0</v>
      </c>
      <c r="M14" s="524">
        <f t="shared" si="3"/>
        <v>8</v>
      </c>
      <c r="N14" s="524">
        <f t="shared" si="3"/>
        <v>7</v>
      </c>
      <c r="O14" s="524">
        <f t="shared" si="3"/>
        <v>0</v>
      </c>
      <c r="P14" s="524">
        <f t="shared" si="3"/>
        <v>0</v>
      </c>
      <c r="Q14" s="524">
        <f t="shared" si="3"/>
        <v>0</v>
      </c>
      <c r="R14" s="524">
        <f t="shared" si="3"/>
        <v>17</v>
      </c>
      <c r="S14" s="525"/>
      <c r="T14" s="525"/>
      <c r="U14" s="525"/>
      <c r="V14" s="525"/>
      <c r="W14" s="526"/>
      <c r="X14" s="534" t="s">
        <v>138</v>
      </c>
      <c r="Y14" s="524">
        <f t="shared" ref="Y14:AN14" si="4">SUM(Y3:Y10)</f>
        <v>8</v>
      </c>
      <c r="Z14" s="524">
        <f t="shared" si="4"/>
        <v>4</v>
      </c>
      <c r="AA14" s="524">
        <f t="shared" si="4"/>
        <v>0</v>
      </c>
      <c r="AB14" s="524">
        <f t="shared" si="4"/>
        <v>4</v>
      </c>
      <c r="AC14" s="528">
        <f t="shared" si="4"/>
        <v>6</v>
      </c>
      <c r="AD14" s="528">
        <f t="shared" si="4"/>
        <v>4</v>
      </c>
      <c r="AE14" s="528">
        <f t="shared" si="4"/>
        <v>0</v>
      </c>
      <c r="AF14" s="528">
        <f t="shared" si="4"/>
        <v>2</v>
      </c>
      <c r="AG14" s="529">
        <f t="shared" si="4"/>
        <v>2</v>
      </c>
      <c r="AH14" s="529">
        <f t="shared" si="4"/>
        <v>0</v>
      </c>
      <c r="AI14" s="529">
        <f t="shared" si="4"/>
        <v>0</v>
      </c>
      <c r="AJ14" s="529">
        <f t="shared" si="4"/>
        <v>2</v>
      </c>
      <c r="AK14" s="530">
        <f t="shared" si="4"/>
        <v>0</v>
      </c>
      <c r="AL14" s="530">
        <f t="shared" si="4"/>
        <v>0</v>
      </c>
      <c r="AM14" s="530">
        <f t="shared" si="4"/>
        <v>0</v>
      </c>
      <c r="AN14" s="530">
        <f t="shared" si="4"/>
        <v>0</v>
      </c>
    </row>
    <row r="15" spans="1:56" x14ac:dyDescent="0.25">
      <c r="A15" s="683" t="s">
        <v>381</v>
      </c>
      <c r="B15" s="684"/>
      <c r="C15" s="684"/>
      <c r="D15" s="684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684"/>
      <c r="P15" s="684"/>
      <c r="Q15" s="684"/>
      <c r="R15" s="684"/>
      <c r="S15" s="684"/>
      <c r="T15" s="684"/>
      <c r="U15" s="684"/>
      <c r="V15" s="684"/>
      <c r="W15" s="684"/>
      <c r="X15" s="684"/>
      <c r="Y15" s="684"/>
      <c r="Z15" s="684"/>
      <c r="AA15" s="684"/>
      <c r="AB15" s="684"/>
      <c r="AC15" s="684"/>
      <c r="AD15" s="684"/>
      <c r="AE15" s="684"/>
      <c r="AF15" s="684"/>
      <c r="AG15" s="684"/>
      <c r="AH15" s="684"/>
      <c r="AI15" s="684"/>
      <c r="AJ15" s="684"/>
      <c r="AK15" s="684"/>
      <c r="AL15" s="684"/>
      <c r="AM15" s="684"/>
      <c r="AN15" s="684"/>
      <c r="AO15" s="684"/>
      <c r="AP15" s="684"/>
      <c r="AQ15" s="684"/>
      <c r="AR15" s="684"/>
      <c r="AS15" s="684"/>
      <c r="AT15" s="684"/>
      <c r="AU15" s="684"/>
      <c r="AV15" s="684"/>
      <c r="AW15" s="684"/>
      <c r="AX15" s="684"/>
      <c r="AY15" s="684"/>
      <c r="AZ15" s="684"/>
      <c r="BA15" s="684"/>
      <c r="BB15" s="684"/>
      <c r="BC15" s="684"/>
      <c r="BD15" s="684"/>
    </row>
    <row r="16" spans="1:56" x14ac:dyDescent="0.25">
      <c r="A16" t="s">
        <v>251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t="s">
        <v>254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t="s">
        <v>837</v>
      </c>
      <c r="B18" s="9"/>
      <c r="C18" s="9"/>
      <c r="D18" s="9"/>
      <c r="E18" s="9"/>
      <c r="F18" s="18"/>
      <c r="G18" s="18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25">
      <c r="A19" s="197"/>
      <c r="B19" s="9" t="s">
        <v>45</v>
      </c>
      <c r="C19" s="9"/>
      <c r="D19" s="9"/>
    </row>
    <row r="20" spans="1:28" x14ac:dyDescent="0.25">
      <c r="A20" s="195"/>
      <c r="B20" s="9" t="s">
        <v>43</v>
      </c>
      <c r="C20" s="9"/>
      <c r="D20" s="9"/>
    </row>
    <row r="21" spans="1:28" x14ac:dyDescent="0.25">
      <c r="A21" s="196"/>
      <c r="B21" s="9" t="s">
        <v>44</v>
      </c>
      <c r="C21" s="9"/>
      <c r="D21" s="9"/>
    </row>
    <row r="22" spans="1:28" x14ac:dyDescent="0.25">
      <c r="A22" s="19" t="s">
        <v>28</v>
      </c>
      <c r="B22" s="9"/>
      <c r="C22" s="9"/>
      <c r="D22" s="9"/>
    </row>
  </sheetData>
  <mergeCells count="11">
    <mergeCell ref="A15:BD15"/>
    <mergeCell ref="C11:E11"/>
    <mergeCell ref="C12:E12"/>
    <mergeCell ref="C14:E14"/>
    <mergeCell ref="P1:R1"/>
    <mergeCell ref="A1:C1"/>
    <mergeCell ref="E1:G1"/>
    <mergeCell ref="H1:I1"/>
    <mergeCell ref="J1:M1"/>
    <mergeCell ref="N1:O1"/>
    <mergeCell ref="C13:E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21"/>
  <sheetViews>
    <sheetView workbookViewId="0">
      <selection activeCell="AO9" sqref="AO9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5703125" customWidth="1"/>
    <col min="5" max="18" width="3.7109375" customWidth="1"/>
    <col min="19" max="20" width="6.28515625" customWidth="1"/>
    <col min="21" max="21" width="30.5703125" customWidth="1"/>
    <col min="22" max="22" width="22.5703125" bestFit="1" customWidth="1"/>
    <col min="23" max="23" width="23.7109375" bestFit="1" customWidth="1"/>
    <col min="24" max="24" width="22.7109375" bestFit="1" customWidth="1"/>
    <col min="25" max="40" width="3.7109375" customWidth="1"/>
  </cols>
  <sheetData>
    <row r="1" spans="1:40" ht="15" customHeight="1" thickBot="1" x14ac:dyDescent="0.3">
      <c r="A1" s="802" t="s">
        <v>164</v>
      </c>
      <c r="B1" s="803"/>
      <c r="C1" s="803"/>
      <c r="D1" s="345"/>
      <c r="E1" s="804" t="s">
        <v>24</v>
      </c>
      <c r="F1" s="805"/>
      <c r="G1" s="806"/>
      <c r="H1" s="804" t="s">
        <v>23</v>
      </c>
      <c r="I1" s="806"/>
      <c r="J1" s="799" t="s">
        <v>6</v>
      </c>
      <c r="K1" s="800"/>
      <c r="L1" s="800"/>
      <c r="M1" s="801"/>
      <c r="N1" s="799" t="s">
        <v>7</v>
      </c>
      <c r="O1" s="801"/>
      <c r="P1" s="799" t="s">
        <v>25</v>
      </c>
      <c r="Q1" s="800"/>
      <c r="R1" s="801"/>
      <c r="S1" s="346" t="s">
        <v>8</v>
      </c>
      <c r="T1" s="346" t="s">
        <v>9</v>
      </c>
      <c r="U1" s="347" t="s">
        <v>10</v>
      </c>
      <c r="V1" s="346" t="s">
        <v>11</v>
      </c>
      <c r="W1" s="348" t="s">
        <v>26</v>
      </c>
      <c r="X1" s="349" t="s">
        <v>27</v>
      </c>
      <c r="Y1" s="798" t="s">
        <v>20</v>
      </c>
      <c r="Z1" s="675"/>
      <c r="AA1" s="675"/>
      <c r="AB1" s="676"/>
      <c r="AC1" s="798" t="s">
        <v>64</v>
      </c>
      <c r="AD1" s="675"/>
      <c r="AE1" s="675"/>
      <c r="AF1" s="676"/>
      <c r="AG1" s="798" t="s">
        <v>65</v>
      </c>
      <c r="AH1" s="675"/>
      <c r="AI1" s="675"/>
      <c r="AJ1" s="676"/>
      <c r="AK1" s="798" t="s">
        <v>66</v>
      </c>
      <c r="AL1" s="675"/>
      <c r="AM1" s="675"/>
      <c r="AN1" s="676"/>
    </row>
    <row r="2" spans="1:40" ht="15" customHeight="1" thickBot="1" x14ac:dyDescent="0.3">
      <c r="A2" s="350" t="s">
        <v>19</v>
      </c>
      <c r="B2" s="351" t="s">
        <v>18</v>
      </c>
      <c r="C2" s="352" t="s">
        <v>17</v>
      </c>
      <c r="D2" s="353" t="s">
        <v>42</v>
      </c>
      <c r="E2" s="353" t="s">
        <v>16</v>
      </c>
      <c r="F2" s="353" t="s">
        <v>4</v>
      </c>
      <c r="G2" s="353" t="s">
        <v>5</v>
      </c>
      <c r="H2" s="354" t="s">
        <v>12</v>
      </c>
      <c r="I2" s="354" t="s">
        <v>3</v>
      </c>
      <c r="J2" s="354" t="s">
        <v>12</v>
      </c>
      <c r="K2" s="354" t="s">
        <v>13</v>
      </c>
      <c r="L2" s="354" t="s">
        <v>2</v>
      </c>
      <c r="M2" s="354" t="s">
        <v>14</v>
      </c>
      <c r="N2" s="354" t="s">
        <v>15</v>
      </c>
      <c r="O2" s="354" t="s">
        <v>16</v>
      </c>
      <c r="P2" s="354" t="s">
        <v>21</v>
      </c>
      <c r="Q2" s="354" t="s">
        <v>22</v>
      </c>
      <c r="R2" s="354" t="s">
        <v>12</v>
      </c>
      <c r="S2" s="355"/>
      <c r="T2" s="356"/>
      <c r="U2" s="357"/>
      <c r="V2" s="355"/>
      <c r="W2" s="358"/>
      <c r="X2" s="359"/>
      <c r="Y2" s="346" t="s">
        <v>0</v>
      </c>
      <c r="Z2" s="346" t="s">
        <v>1</v>
      </c>
      <c r="AA2" s="346" t="s">
        <v>2</v>
      </c>
      <c r="AB2" s="346" t="s">
        <v>3</v>
      </c>
      <c r="AC2" s="346" t="s">
        <v>0</v>
      </c>
      <c r="AD2" s="346" t="s">
        <v>1</v>
      </c>
      <c r="AE2" s="346" t="s">
        <v>2</v>
      </c>
      <c r="AF2" s="346" t="s">
        <v>3</v>
      </c>
      <c r="AG2" s="346" t="s">
        <v>0</v>
      </c>
      <c r="AH2" s="346" t="s">
        <v>1</v>
      </c>
      <c r="AI2" s="346" t="s">
        <v>2</v>
      </c>
      <c r="AJ2" s="346" t="s">
        <v>3</v>
      </c>
      <c r="AK2" s="346" t="s">
        <v>0</v>
      </c>
      <c r="AL2" s="346" t="s">
        <v>1</v>
      </c>
      <c r="AM2" s="346" t="s">
        <v>2</v>
      </c>
      <c r="AN2" s="346" t="s">
        <v>3</v>
      </c>
    </row>
    <row r="3" spans="1:40" ht="15" customHeight="1" thickBot="1" x14ac:dyDescent="0.3">
      <c r="A3" s="230">
        <v>43260</v>
      </c>
      <c r="B3" s="262" t="s">
        <v>566</v>
      </c>
      <c r="C3" s="221" t="s">
        <v>31</v>
      </c>
      <c r="D3" s="222" t="s">
        <v>559</v>
      </c>
      <c r="E3" s="222" t="s">
        <v>3</v>
      </c>
      <c r="F3" s="222">
        <v>22</v>
      </c>
      <c r="G3" s="222">
        <v>24</v>
      </c>
      <c r="H3" s="222">
        <v>0</v>
      </c>
      <c r="I3" s="222">
        <v>1</v>
      </c>
      <c r="J3" s="222">
        <v>3</v>
      </c>
      <c r="K3" s="222">
        <v>2</v>
      </c>
      <c r="L3" s="222">
        <v>0</v>
      </c>
      <c r="M3" s="222">
        <v>1</v>
      </c>
      <c r="N3" s="222">
        <v>0</v>
      </c>
      <c r="O3" s="222">
        <v>0</v>
      </c>
      <c r="P3" s="222">
        <v>1</v>
      </c>
      <c r="Q3" s="222">
        <v>0</v>
      </c>
      <c r="R3" s="222">
        <v>4</v>
      </c>
      <c r="S3" s="223">
        <v>1500</v>
      </c>
      <c r="T3" s="271" t="s">
        <v>571</v>
      </c>
      <c r="U3" s="224" t="s">
        <v>569</v>
      </c>
      <c r="V3" s="223" t="s">
        <v>562</v>
      </c>
      <c r="W3" s="223" t="s">
        <v>238</v>
      </c>
      <c r="X3" s="225" t="s">
        <v>570</v>
      </c>
      <c r="Y3" s="227">
        <v>1</v>
      </c>
      <c r="Z3" s="227">
        <v>0</v>
      </c>
      <c r="AA3" s="227">
        <v>0</v>
      </c>
      <c r="AB3" s="228">
        <v>1</v>
      </c>
      <c r="AC3" s="227">
        <v>0</v>
      </c>
      <c r="AD3" s="227">
        <v>0</v>
      </c>
      <c r="AE3" s="227">
        <v>0</v>
      </c>
      <c r="AF3" s="228">
        <v>0</v>
      </c>
      <c r="AG3" s="227">
        <v>1</v>
      </c>
      <c r="AH3" s="227">
        <v>0</v>
      </c>
      <c r="AI3" s="227">
        <v>0</v>
      </c>
      <c r="AJ3" s="228">
        <v>1</v>
      </c>
      <c r="AK3" s="227">
        <v>0</v>
      </c>
      <c r="AL3" s="227">
        <v>0</v>
      </c>
      <c r="AM3" s="227">
        <v>0</v>
      </c>
      <c r="AN3" s="228">
        <v>0</v>
      </c>
    </row>
    <row r="4" spans="1:40" ht="15" customHeight="1" thickBot="1" x14ac:dyDescent="0.3">
      <c r="A4" s="231">
        <v>43267</v>
      </c>
      <c r="B4" s="600" t="s">
        <v>566</v>
      </c>
      <c r="C4" s="232" t="s">
        <v>558</v>
      </c>
      <c r="D4" s="233" t="s">
        <v>559</v>
      </c>
      <c r="E4" s="233" t="s">
        <v>3</v>
      </c>
      <c r="F4" s="233">
        <v>18</v>
      </c>
      <c r="G4" s="233">
        <v>28</v>
      </c>
      <c r="H4" s="233">
        <v>0</v>
      </c>
      <c r="I4" s="233">
        <v>0</v>
      </c>
      <c r="J4" s="233">
        <v>2</v>
      </c>
      <c r="K4" s="233">
        <v>1</v>
      </c>
      <c r="L4" s="233">
        <v>0</v>
      </c>
      <c r="M4" s="233">
        <v>2</v>
      </c>
      <c r="N4" s="233">
        <v>0</v>
      </c>
      <c r="O4" s="233">
        <v>0</v>
      </c>
      <c r="P4" s="233">
        <v>0</v>
      </c>
      <c r="Q4" s="233">
        <v>0</v>
      </c>
      <c r="R4" s="233">
        <v>3</v>
      </c>
      <c r="S4" s="248"/>
      <c r="T4" s="476" t="s">
        <v>615</v>
      </c>
      <c r="U4" s="249" t="s">
        <v>561</v>
      </c>
      <c r="V4" s="248" t="s">
        <v>614</v>
      </c>
      <c r="W4" s="234" t="s">
        <v>563</v>
      </c>
      <c r="X4" s="250" t="s">
        <v>564</v>
      </c>
      <c r="Y4" s="251">
        <v>1</v>
      </c>
      <c r="Z4" s="251">
        <v>0</v>
      </c>
      <c r="AA4" s="251">
        <v>0</v>
      </c>
      <c r="AB4" s="252">
        <v>1</v>
      </c>
      <c r="AC4" s="251">
        <v>0</v>
      </c>
      <c r="AD4" s="251">
        <v>0</v>
      </c>
      <c r="AE4" s="251">
        <v>0</v>
      </c>
      <c r="AF4" s="252">
        <v>0</v>
      </c>
      <c r="AG4" s="251">
        <v>0</v>
      </c>
      <c r="AH4" s="251">
        <v>0</v>
      </c>
      <c r="AI4" s="251">
        <v>0</v>
      </c>
      <c r="AJ4" s="252">
        <v>0</v>
      </c>
      <c r="AK4" s="251">
        <v>1</v>
      </c>
      <c r="AL4" s="251">
        <v>0</v>
      </c>
      <c r="AM4" s="251">
        <v>0</v>
      </c>
      <c r="AN4" s="252">
        <v>1</v>
      </c>
    </row>
    <row r="5" spans="1:40" ht="15" customHeight="1" thickBot="1" x14ac:dyDescent="0.3">
      <c r="A5" s="239">
        <v>43281</v>
      </c>
      <c r="B5" s="261" t="s">
        <v>122</v>
      </c>
      <c r="C5" s="240" t="s">
        <v>110</v>
      </c>
      <c r="D5" s="241" t="s">
        <v>675</v>
      </c>
      <c r="E5" s="241" t="s">
        <v>1</v>
      </c>
      <c r="F5" s="241">
        <v>66</v>
      </c>
      <c r="G5" s="241">
        <v>15</v>
      </c>
      <c r="H5" s="241" t="s">
        <v>118</v>
      </c>
      <c r="I5" s="241" t="s">
        <v>118</v>
      </c>
      <c r="J5" s="241">
        <v>10</v>
      </c>
      <c r="K5" s="241">
        <v>7</v>
      </c>
      <c r="L5" s="241">
        <v>0</v>
      </c>
      <c r="M5" s="241">
        <v>0</v>
      </c>
      <c r="N5" s="241">
        <v>0</v>
      </c>
      <c r="O5" s="241">
        <v>0</v>
      </c>
      <c r="P5" s="241" t="s">
        <v>118</v>
      </c>
      <c r="Q5" s="241" t="s">
        <v>118</v>
      </c>
      <c r="R5" s="241">
        <v>2</v>
      </c>
      <c r="S5" s="254"/>
      <c r="T5" s="409" t="s">
        <v>677</v>
      </c>
      <c r="U5" s="256" t="s">
        <v>569</v>
      </c>
      <c r="V5" s="254" t="s">
        <v>614</v>
      </c>
      <c r="W5" s="242" t="s">
        <v>678</v>
      </c>
      <c r="X5" s="257" t="s">
        <v>564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0">
        <v>43295</v>
      </c>
      <c r="B6" s="253" t="s">
        <v>122</v>
      </c>
      <c r="C6" s="221" t="s">
        <v>110</v>
      </c>
      <c r="D6" s="222" t="s">
        <v>712</v>
      </c>
      <c r="E6" s="222" t="s">
        <v>1</v>
      </c>
      <c r="F6" s="222">
        <v>42</v>
      </c>
      <c r="G6" s="222">
        <v>28</v>
      </c>
      <c r="H6" s="222" t="s">
        <v>118</v>
      </c>
      <c r="I6" s="222" t="s">
        <v>118</v>
      </c>
      <c r="J6" s="222">
        <v>6</v>
      </c>
      <c r="K6" s="222">
        <v>6</v>
      </c>
      <c r="L6" s="222">
        <v>0</v>
      </c>
      <c r="M6" s="222">
        <v>0</v>
      </c>
      <c r="N6" s="222">
        <v>0</v>
      </c>
      <c r="O6" s="222">
        <v>0</v>
      </c>
      <c r="P6" s="222" t="s">
        <v>118</v>
      </c>
      <c r="Q6" s="222" t="s">
        <v>118</v>
      </c>
      <c r="R6" s="222">
        <v>3</v>
      </c>
      <c r="S6" s="223">
        <v>3046</v>
      </c>
      <c r="T6" s="590" t="s">
        <v>714</v>
      </c>
      <c r="U6" s="224" t="s">
        <v>216</v>
      </c>
      <c r="V6" s="223"/>
      <c r="W6" s="225" t="s">
        <v>718</v>
      </c>
      <c r="X6" s="226" t="s">
        <v>719</v>
      </c>
      <c r="Y6" s="227">
        <v>1</v>
      </c>
      <c r="Z6" s="227">
        <v>1</v>
      </c>
      <c r="AA6" s="227">
        <v>0</v>
      </c>
      <c r="AB6" s="228">
        <v>0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1</v>
      </c>
      <c r="AI6" s="227">
        <v>0</v>
      </c>
      <c r="AJ6" s="228">
        <v>0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1">
        <v>43414</v>
      </c>
      <c r="B7" s="635" t="s">
        <v>46</v>
      </c>
      <c r="C7" s="232" t="s">
        <v>62</v>
      </c>
      <c r="D7" s="233" t="s">
        <v>823</v>
      </c>
      <c r="E7" s="233" t="s">
        <v>3</v>
      </c>
      <c r="F7" s="233">
        <v>29</v>
      </c>
      <c r="G7" s="233">
        <v>30</v>
      </c>
      <c r="H7" s="233" t="s">
        <v>118</v>
      </c>
      <c r="I7" s="233" t="s">
        <v>118</v>
      </c>
      <c r="J7" s="233">
        <v>4</v>
      </c>
      <c r="K7" s="233">
        <v>3</v>
      </c>
      <c r="L7" s="233">
        <v>0</v>
      </c>
      <c r="M7" s="233">
        <v>1</v>
      </c>
      <c r="N7" s="233">
        <v>0</v>
      </c>
      <c r="O7" s="233">
        <v>0</v>
      </c>
      <c r="P7" s="233" t="s">
        <v>118</v>
      </c>
      <c r="Q7" s="233" t="s">
        <v>118</v>
      </c>
      <c r="R7" s="233">
        <v>4</v>
      </c>
      <c r="S7" s="248"/>
      <c r="T7" s="636" t="s">
        <v>841</v>
      </c>
      <c r="U7" s="249" t="s">
        <v>353</v>
      </c>
      <c r="V7" s="248" t="s">
        <v>842</v>
      </c>
      <c r="W7" s="234" t="s">
        <v>843</v>
      </c>
      <c r="X7" s="250" t="s">
        <v>844</v>
      </c>
      <c r="Y7" s="234">
        <v>1</v>
      </c>
      <c r="Z7" s="234">
        <v>0</v>
      </c>
      <c r="AA7" s="234">
        <v>0</v>
      </c>
      <c r="AB7" s="586">
        <v>1</v>
      </c>
      <c r="AC7" s="234">
        <v>0</v>
      </c>
      <c r="AD7" s="234">
        <v>0</v>
      </c>
      <c r="AE7" s="234">
        <v>0</v>
      </c>
      <c r="AF7" s="586">
        <v>0</v>
      </c>
      <c r="AG7" s="234">
        <v>0</v>
      </c>
      <c r="AH7" s="234">
        <v>0</v>
      </c>
      <c r="AI7" s="234">
        <v>0</v>
      </c>
      <c r="AJ7" s="586">
        <v>0</v>
      </c>
      <c r="AK7" s="234">
        <v>1</v>
      </c>
      <c r="AL7" s="234">
        <v>0</v>
      </c>
      <c r="AM7" s="234">
        <v>0</v>
      </c>
      <c r="AN7" s="586">
        <v>1</v>
      </c>
    </row>
    <row r="8" spans="1:40" ht="15" customHeight="1" thickBot="1" x14ac:dyDescent="0.3">
      <c r="A8" s="477">
        <v>43421</v>
      </c>
      <c r="B8" s="253" t="s">
        <v>46</v>
      </c>
      <c r="C8" s="253" t="s">
        <v>39</v>
      </c>
      <c r="D8" s="549" t="s">
        <v>817</v>
      </c>
      <c r="E8" s="549" t="s">
        <v>3</v>
      </c>
      <c r="F8" s="549">
        <v>19</v>
      </c>
      <c r="G8" s="549">
        <v>27</v>
      </c>
      <c r="H8" s="222" t="s">
        <v>118</v>
      </c>
      <c r="I8" s="222" t="s">
        <v>118</v>
      </c>
      <c r="J8" s="222">
        <v>3</v>
      </c>
      <c r="K8" s="222">
        <v>2</v>
      </c>
      <c r="L8" s="222">
        <v>0</v>
      </c>
      <c r="M8" s="222">
        <v>0</v>
      </c>
      <c r="N8" s="222">
        <v>1</v>
      </c>
      <c r="O8" s="222">
        <v>0</v>
      </c>
      <c r="P8" s="222" t="s">
        <v>118</v>
      </c>
      <c r="Q8" s="222" t="s">
        <v>118</v>
      </c>
      <c r="R8" s="222">
        <v>3</v>
      </c>
      <c r="S8" s="225"/>
      <c r="T8" s="538" t="s">
        <v>873</v>
      </c>
      <c r="U8" s="225" t="s">
        <v>839</v>
      </c>
      <c r="V8" s="225" t="s">
        <v>872</v>
      </c>
      <c r="W8" s="225" t="s">
        <v>585</v>
      </c>
      <c r="X8" s="225" t="s">
        <v>383</v>
      </c>
      <c r="Y8" s="227">
        <v>1</v>
      </c>
      <c r="Z8" s="227">
        <v>0</v>
      </c>
      <c r="AA8" s="227">
        <v>0</v>
      </c>
      <c r="AB8" s="228">
        <v>1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0</v>
      </c>
      <c r="AI8" s="227">
        <v>0</v>
      </c>
      <c r="AJ8" s="228">
        <v>1</v>
      </c>
      <c r="AK8" s="227">
        <v>0</v>
      </c>
      <c r="AL8" s="227">
        <v>0</v>
      </c>
      <c r="AM8" s="227">
        <v>0</v>
      </c>
      <c r="AN8" s="228">
        <v>0</v>
      </c>
    </row>
    <row r="9" spans="1:40" ht="15" customHeight="1" thickBot="1" x14ac:dyDescent="0.3">
      <c r="A9" s="230">
        <v>43428</v>
      </c>
      <c r="B9" s="253" t="s">
        <v>46</v>
      </c>
      <c r="C9" s="221" t="s">
        <v>112</v>
      </c>
      <c r="D9" s="222" t="s">
        <v>247</v>
      </c>
      <c r="E9" s="222" t="s">
        <v>1</v>
      </c>
      <c r="F9" s="222">
        <v>28</v>
      </c>
      <c r="G9" s="222">
        <v>10</v>
      </c>
      <c r="H9" s="222" t="s">
        <v>118</v>
      </c>
      <c r="I9" s="222" t="s">
        <v>118</v>
      </c>
      <c r="J9" s="222">
        <v>4</v>
      </c>
      <c r="K9" s="222">
        <v>4</v>
      </c>
      <c r="L9" s="222">
        <v>0</v>
      </c>
      <c r="M9" s="222">
        <v>0</v>
      </c>
      <c r="N9" s="222">
        <v>0</v>
      </c>
      <c r="O9" s="222">
        <v>0</v>
      </c>
      <c r="P9" s="222" t="s">
        <v>118</v>
      </c>
      <c r="Q9" s="222" t="s">
        <v>118</v>
      </c>
      <c r="R9" s="222">
        <v>1</v>
      </c>
      <c r="S9" s="225">
        <v>10800</v>
      </c>
      <c r="T9" s="548" t="s">
        <v>902</v>
      </c>
      <c r="U9" s="237" t="s">
        <v>546</v>
      </c>
      <c r="V9" s="225" t="s">
        <v>877</v>
      </c>
      <c r="W9" s="225" t="s">
        <v>719</v>
      </c>
      <c r="X9" s="229" t="s">
        <v>903</v>
      </c>
      <c r="Y9" s="227">
        <v>1</v>
      </c>
      <c r="Z9" s="227">
        <v>1</v>
      </c>
      <c r="AA9" s="227">
        <v>0</v>
      </c>
      <c r="AB9" s="228">
        <v>0</v>
      </c>
      <c r="AC9" s="227">
        <v>0</v>
      </c>
      <c r="AD9" s="227">
        <v>0</v>
      </c>
      <c r="AE9" s="227">
        <v>0</v>
      </c>
      <c r="AF9" s="228">
        <v>0</v>
      </c>
      <c r="AG9" s="227">
        <v>1</v>
      </c>
      <c r="AH9" s="227">
        <v>1</v>
      </c>
      <c r="AI9" s="227">
        <v>0</v>
      </c>
      <c r="AJ9" s="228">
        <v>0</v>
      </c>
      <c r="AK9" s="227">
        <v>0</v>
      </c>
      <c r="AL9" s="227">
        <v>0</v>
      </c>
      <c r="AM9" s="227">
        <v>0</v>
      </c>
      <c r="AN9" s="228">
        <v>0</v>
      </c>
    </row>
    <row r="10" spans="1:40" ht="15.75" customHeight="1" thickBot="1" x14ac:dyDescent="0.3">
      <c r="A10" s="509"/>
      <c r="B10" s="510"/>
      <c r="C10" s="679" t="s">
        <v>145</v>
      </c>
      <c r="D10" s="680"/>
      <c r="E10" s="681"/>
      <c r="F10" s="504">
        <f>SUM(F3:F4)</f>
        <v>40</v>
      </c>
      <c r="G10" s="504">
        <f>SUM(G3:G4)</f>
        <v>52</v>
      </c>
      <c r="H10" s="504" t="s">
        <v>118</v>
      </c>
      <c r="I10" s="504" t="s">
        <v>118</v>
      </c>
      <c r="J10" s="504">
        <f t="shared" ref="J10:O10" si="0">SUM(J3:J4)</f>
        <v>5</v>
      </c>
      <c r="K10" s="504">
        <f t="shared" si="0"/>
        <v>3</v>
      </c>
      <c r="L10" s="504">
        <f t="shared" si="0"/>
        <v>0</v>
      </c>
      <c r="M10" s="504">
        <f t="shared" si="0"/>
        <v>3</v>
      </c>
      <c r="N10" s="504">
        <f t="shared" si="0"/>
        <v>0</v>
      </c>
      <c r="O10" s="504">
        <f t="shared" si="0"/>
        <v>0</v>
      </c>
      <c r="P10" s="504" t="s">
        <v>118</v>
      </c>
      <c r="Q10" s="504" t="s">
        <v>118</v>
      </c>
      <c r="R10" s="504">
        <f>SUM(R3:R4)</f>
        <v>7</v>
      </c>
      <c r="S10" s="9"/>
      <c r="T10" s="9"/>
      <c r="U10" s="9"/>
      <c r="V10" s="9"/>
      <c r="W10" s="505"/>
      <c r="X10" s="531" t="s">
        <v>145</v>
      </c>
      <c r="Y10" s="504">
        <f t="shared" ref="Y10:AN10" si="1">SUM(Y3:Y4)</f>
        <v>2</v>
      </c>
      <c r="Z10" s="504">
        <f t="shared" si="1"/>
        <v>0</v>
      </c>
      <c r="AA10" s="504">
        <f t="shared" si="1"/>
        <v>0</v>
      </c>
      <c r="AB10" s="504">
        <f t="shared" si="1"/>
        <v>2</v>
      </c>
      <c r="AC10" s="506">
        <f t="shared" si="1"/>
        <v>0</v>
      </c>
      <c r="AD10" s="506">
        <f t="shared" si="1"/>
        <v>0</v>
      </c>
      <c r="AE10" s="506">
        <f t="shared" si="1"/>
        <v>0</v>
      </c>
      <c r="AF10" s="506">
        <f t="shared" si="1"/>
        <v>0</v>
      </c>
      <c r="AG10" s="507">
        <f t="shared" si="1"/>
        <v>1</v>
      </c>
      <c r="AH10" s="507">
        <f t="shared" si="1"/>
        <v>0</v>
      </c>
      <c r="AI10" s="507">
        <f t="shared" si="1"/>
        <v>0</v>
      </c>
      <c r="AJ10" s="507">
        <f t="shared" si="1"/>
        <v>1</v>
      </c>
      <c r="AK10" s="508">
        <f t="shared" si="1"/>
        <v>1</v>
      </c>
      <c r="AL10" s="508">
        <f t="shared" si="1"/>
        <v>0</v>
      </c>
      <c r="AM10" s="508">
        <f t="shared" si="1"/>
        <v>0</v>
      </c>
      <c r="AN10" s="508">
        <f t="shared" si="1"/>
        <v>1</v>
      </c>
    </row>
    <row r="11" spans="1:40" ht="15.75" thickBot="1" x14ac:dyDescent="0.3">
      <c r="A11" s="509"/>
      <c r="B11" s="510"/>
      <c r="C11" s="696" t="s">
        <v>143</v>
      </c>
      <c r="D11" s="697"/>
      <c r="E11" s="698"/>
      <c r="F11" s="511">
        <f t="shared" ref="F11:R11" si="2">SUM(F5:F6)</f>
        <v>108</v>
      </c>
      <c r="G11" s="511">
        <f t="shared" si="2"/>
        <v>43</v>
      </c>
      <c r="H11" s="511">
        <f t="shared" si="2"/>
        <v>0</v>
      </c>
      <c r="I11" s="511">
        <f t="shared" si="2"/>
        <v>0</v>
      </c>
      <c r="J11" s="511">
        <f t="shared" si="2"/>
        <v>16</v>
      </c>
      <c r="K11" s="511">
        <f t="shared" si="2"/>
        <v>13</v>
      </c>
      <c r="L11" s="511">
        <f t="shared" si="2"/>
        <v>0</v>
      </c>
      <c r="M11" s="511">
        <f t="shared" si="2"/>
        <v>0</v>
      </c>
      <c r="N11" s="511">
        <f t="shared" si="2"/>
        <v>0</v>
      </c>
      <c r="O11" s="511">
        <f t="shared" si="2"/>
        <v>0</v>
      </c>
      <c r="P11" s="511">
        <f t="shared" si="2"/>
        <v>0</v>
      </c>
      <c r="Q11" s="511">
        <f t="shared" si="2"/>
        <v>0</v>
      </c>
      <c r="R11" s="511">
        <f t="shared" si="2"/>
        <v>5</v>
      </c>
      <c r="S11" s="512"/>
      <c r="T11" s="512"/>
      <c r="U11" s="512"/>
      <c r="V11" s="512"/>
      <c r="W11" s="513"/>
      <c r="X11" s="532" t="s">
        <v>143</v>
      </c>
      <c r="Y11" s="511">
        <f t="shared" ref="Y11:AN11" si="3">SUM(Y5:Y6)</f>
        <v>2</v>
      </c>
      <c r="Z11" s="511">
        <f t="shared" si="3"/>
        <v>2</v>
      </c>
      <c r="AA11" s="511">
        <f t="shared" si="3"/>
        <v>0</v>
      </c>
      <c r="AB11" s="511">
        <f t="shared" si="3"/>
        <v>0</v>
      </c>
      <c r="AC11" s="514">
        <f t="shared" si="3"/>
        <v>1</v>
      </c>
      <c r="AD11" s="514">
        <f t="shared" si="3"/>
        <v>1</v>
      </c>
      <c r="AE11" s="514">
        <f t="shared" si="3"/>
        <v>0</v>
      </c>
      <c r="AF11" s="514">
        <f t="shared" si="3"/>
        <v>0</v>
      </c>
      <c r="AG11" s="515">
        <f t="shared" si="3"/>
        <v>1</v>
      </c>
      <c r="AH11" s="515">
        <f t="shared" si="3"/>
        <v>1</v>
      </c>
      <c r="AI11" s="515">
        <f t="shared" si="3"/>
        <v>0</v>
      </c>
      <c r="AJ11" s="515">
        <f t="shared" si="3"/>
        <v>0</v>
      </c>
      <c r="AK11" s="516">
        <f t="shared" si="3"/>
        <v>0</v>
      </c>
      <c r="AL11" s="516">
        <f t="shared" si="3"/>
        <v>0</v>
      </c>
      <c r="AM11" s="516">
        <f t="shared" si="3"/>
        <v>0</v>
      </c>
      <c r="AN11" s="516">
        <f t="shared" si="3"/>
        <v>0</v>
      </c>
    </row>
    <row r="12" spans="1:40" ht="15.75" thickBot="1" x14ac:dyDescent="0.3">
      <c r="A12" s="509"/>
      <c r="B12" s="510"/>
      <c r="C12" s="663" t="s">
        <v>140</v>
      </c>
      <c r="D12" s="664"/>
      <c r="E12" s="665"/>
      <c r="F12" s="517">
        <f>SUM(F7:F9)</f>
        <v>76</v>
      </c>
      <c r="G12" s="517">
        <f>SUM(G7:G9)</f>
        <v>67</v>
      </c>
      <c r="H12" s="517" t="s">
        <v>118</v>
      </c>
      <c r="I12" s="517" t="s">
        <v>118</v>
      </c>
      <c r="J12" s="517">
        <f t="shared" ref="J12:O12" si="4">SUM(J7:J9)</f>
        <v>11</v>
      </c>
      <c r="K12" s="517">
        <f t="shared" si="4"/>
        <v>9</v>
      </c>
      <c r="L12" s="517">
        <f t="shared" si="4"/>
        <v>0</v>
      </c>
      <c r="M12" s="517">
        <f t="shared" si="4"/>
        <v>1</v>
      </c>
      <c r="N12" s="517">
        <f t="shared" si="4"/>
        <v>1</v>
      </c>
      <c r="O12" s="517">
        <f t="shared" si="4"/>
        <v>0</v>
      </c>
      <c r="P12" s="517" t="s">
        <v>118</v>
      </c>
      <c r="Q12" s="517" t="s">
        <v>118</v>
      </c>
      <c r="R12" s="517">
        <f>SUM(R7:R9)</f>
        <v>8</v>
      </c>
      <c r="S12" s="518"/>
      <c r="T12" s="518"/>
      <c r="U12" s="518"/>
      <c r="V12" s="518"/>
      <c r="W12" s="519"/>
      <c r="X12" s="533" t="s">
        <v>140</v>
      </c>
      <c r="Y12" s="517">
        <f t="shared" ref="Y12:AN12" si="5">SUM(Y7:Y9)</f>
        <v>3</v>
      </c>
      <c r="Z12" s="517">
        <f t="shared" si="5"/>
        <v>1</v>
      </c>
      <c r="AA12" s="517">
        <f t="shared" si="5"/>
        <v>0</v>
      </c>
      <c r="AB12" s="517">
        <f t="shared" si="5"/>
        <v>2</v>
      </c>
      <c r="AC12" s="521">
        <f t="shared" si="5"/>
        <v>0</v>
      </c>
      <c r="AD12" s="521">
        <f t="shared" si="5"/>
        <v>0</v>
      </c>
      <c r="AE12" s="521">
        <f t="shared" si="5"/>
        <v>0</v>
      </c>
      <c r="AF12" s="521">
        <f t="shared" si="5"/>
        <v>0</v>
      </c>
      <c r="AG12" s="522">
        <f t="shared" si="5"/>
        <v>2</v>
      </c>
      <c r="AH12" s="522">
        <f t="shared" si="5"/>
        <v>1</v>
      </c>
      <c r="AI12" s="522">
        <f t="shared" si="5"/>
        <v>0</v>
      </c>
      <c r="AJ12" s="522">
        <f t="shared" si="5"/>
        <v>1</v>
      </c>
      <c r="AK12" s="523">
        <f t="shared" si="5"/>
        <v>1</v>
      </c>
      <c r="AL12" s="523">
        <f t="shared" si="5"/>
        <v>0</v>
      </c>
      <c r="AM12" s="523">
        <f t="shared" si="5"/>
        <v>0</v>
      </c>
      <c r="AN12" s="523">
        <f t="shared" si="5"/>
        <v>1</v>
      </c>
    </row>
    <row r="13" spans="1:40" ht="15.75" thickBot="1" x14ac:dyDescent="0.3">
      <c r="A13" s="509"/>
      <c r="B13" s="510"/>
      <c r="C13" s="660" t="s">
        <v>138</v>
      </c>
      <c r="D13" s="661"/>
      <c r="E13" s="662"/>
      <c r="F13" s="524">
        <f t="shared" ref="F13:R13" si="6">SUM(F1:F9)</f>
        <v>224</v>
      </c>
      <c r="G13" s="524">
        <f t="shared" si="6"/>
        <v>162</v>
      </c>
      <c r="H13" s="524">
        <f t="shared" si="6"/>
        <v>0</v>
      </c>
      <c r="I13" s="524">
        <f t="shared" si="6"/>
        <v>1</v>
      </c>
      <c r="J13" s="524">
        <f t="shared" si="6"/>
        <v>32</v>
      </c>
      <c r="K13" s="524">
        <f t="shared" si="6"/>
        <v>25</v>
      </c>
      <c r="L13" s="524">
        <f t="shared" si="6"/>
        <v>0</v>
      </c>
      <c r="M13" s="524">
        <f t="shared" si="6"/>
        <v>4</v>
      </c>
      <c r="N13" s="524">
        <f t="shared" si="6"/>
        <v>1</v>
      </c>
      <c r="O13" s="524">
        <f t="shared" si="6"/>
        <v>0</v>
      </c>
      <c r="P13" s="524">
        <f t="shared" si="6"/>
        <v>1</v>
      </c>
      <c r="Q13" s="524">
        <f t="shared" si="6"/>
        <v>0</v>
      </c>
      <c r="R13" s="524">
        <f t="shared" si="6"/>
        <v>20</v>
      </c>
      <c r="S13" s="525"/>
      <c r="T13" s="525"/>
      <c r="U13" s="525"/>
      <c r="V13" s="525"/>
      <c r="W13" s="526"/>
      <c r="X13" s="534" t="s">
        <v>138</v>
      </c>
      <c r="Y13" s="524">
        <f t="shared" ref="Y13:AN13" si="7">SUM(Y1:Y9)</f>
        <v>7</v>
      </c>
      <c r="Z13" s="524">
        <f t="shared" si="7"/>
        <v>3</v>
      </c>
      <c r="AA13" s="524">
        <f t="shared" si="7"/>
        <v>0</v>
      </c>
      <c r="AB13" s="524">
        <f t="shared" si="7"/>
        <v>4</v>
      </c>
      <c r="AC13" s="528">
        <f t="shared" si="7"/>
        <v>1</v>
      </c>
      <c r="AD13" s="528">
        <f t="shared" si="7"/>
        <v>1</v>
      </c>
      <c r="AE13" s="528">
        <f t="shared" si="7"/>
        <v>0</v>
      </c>
      <c r="AF13" s="528">
        <f t="shared" si="7"/>
        <v>0</v>
      </c>
      <c r="AG13" s="529">
        <f t="shared" si="7"/>
        <v>4</v>
      </c>
      <c r="AH13" s="529">
        <f t="shared" si="7"/>
        <v>2</v>
      </c>
      <c r="AI13" s="529">
        <f t="shared" si="7"/>
        <v>0</v>
      </c>
      <c r="AJ13" s="529">
        <f t="shared" si="7"/>
        <v>2</v>
      </c>
      <c r="AK13" s="530">
        <f t="shared" si="7"/>
        <v>2</v>
      </c>
      <c r="AL13" s="530">
        <f t="shared" si="7"/>
        <v>0</v>
      </c>
      <c r="AM13" s="530">
        <f t="shared" si="7"/>
        <v>0</v>
      </c>
      <c r="AN13" s="530">
        <f t="shared" si="7"/>
        <v>2</v>
      </c>
    </row>
    <row r="14" spans="1:40" x14ac:dyDescent="0.25">
      <c r="A14" s="683" t="s">
        <v>676</v>
      </c>
      <c r="B14" s="684"/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684"/>
      <c r="S14" s="684"/>
      <c r="T14" s="684"/>
      <c r="U14" s="684"/>
      <c r="V14" s="684"/>
      <c r="W14" s="684"/>
      <c r="X14" s="684"/>
      <c r="Y14" s="684"/>
      <c r="Z14" s="684"/>
      <c r="AA14" s="684"/>
      <c r="AB14" s="684"/>
      <c r="AC14" s="684"/>
      <c r="AD14" s="684"/>
      <c r="AE14" s="684"/>
      <c r="AF14" s="684"/>
      <c r="AG14" s="684"/>
      <c r="AH14" s="684"/>
      <c r="AI14" s="684"/>
      <c r="AJ14" s="684"/>
      <c r="AK14" s="684"/>
      <c r="AL14" s="684"/>
      <c r="AM14" s="684"/>
      <c r="AN14" s="684"/>
    </row>
    <row r="15" spans="1:40" x14ac:dyDescent="0.25">
      <c r="A15" s="609" t="s">
        <v>713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25">
      <c r="A16" s="622" t="s">
        <v>824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s="622" t="s">
        <v>825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s="197"/>
      <c r="B18" s="9" t="s">
        <v>45</v>
      </c>
      <c r="C18" s="9"/>
      <c r="D18" s="9"/>
    </row>
    <row r="19" spans="1:28" x14ac:dyDescent="0.25">
      <c r="A19" s="195"/>
      <c r="B19" s="9" t="s">
        <v>43</v>
      </c>
      <c r="C19" s="9"/>
      <c r="D19" s="9"/>
    </row>
    <row r="20" spans="1:28" x14ac:dyDescent="0.25">
      <c r="A20" s="196"/>
      <c r="B20" s="9" t="s">
        <v>44</v>
      </c>
      <c r="C20" s="9"/>
      <c r="D20" s="9"/>
    </row>
    <row r="21" spans="1:28" x14ac:dyDescent="0.25">
      <c r="A21" s="19" t="s">
        <v>28</v>
      </c>
      <c r="B21" s="9"/>
      <c r="C21" s="9"/>
      <c r="D21" s="9"/>
    </row>
  </sheetData>
  <mergeCells count="15">
    <mergeCell ref="Y1:AB1"/>
    <mergeCell ref="AC1:AF1"/>
    <mergeCell ref="AG1:AJ1"/>
    <mergeCell ref="AK1:AN1"/>
    <mergeCell ref="A14:AN14"/>
    <mergeCell ref="C10:E10"/>
    <mergeCell ref="C11:E11"/>
    <mergeCell ref="C12:E12"/>
    <mergeCell ref="C13:E13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27"/>
  <sheetViews>
    <sheetView workbookViewId="0">
      <selection activeCell="R30" sqref="R30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5703125" bestFit="1" customWidth="1"/>
    <col min="5" max="18" width="3.7109375" customWidth="1"/>
    <col min="19" max="20" width="6.28515625" customWidth="1"/>
    <col min="21" max="21" width="19.140625" customWidth="1"/>
    <col min="22" max="22" width="20.42578125" customWidth="1"/>
    <col min="23" max="23" width="19.140625" customWidth="1"/>
    <col min="24" max="24" width="21.140625" customWidth="1"/>
    <col min="25" max="40" width="3.7109375" customWidth="1"/>
  </cols>
  <sheetData>
    <row r="1" spans="1:40" ht="15" customHeight="1" thickBot="1" x14ac:dyDescent="0.3">
      <c r="A1" s="810" t="s">
        <v>165</v>
      </c>
      <c r="B1" s="811"/>
      <c r="C1" s="811"/>
      <c r="D1" s="200"/>
      <c r="E1" s="812" t="s">
        <v>24</v>
      </c>
      <c r="F1" s="813"/>
      <c r="G1" s="814"/>
      <c r="H1" s="812" t="s">
        <v>23</v>
      </c>
      <c r="I1" s="814"/>
      <c r="J1" s="807" t="s">
        <v>6</v>
      </c>
      <c r="K1" s="808"/>
      <c r="L1" s="808"/>
      <c r="M1" s="809"/>
      <c r="N1" s="807" t="s">
        <v>7</v>
      </c>
      <c r="O1" s="809"/>
      <c r="P1" s="807" t="s">
        <v>25</v>
      </c>
      <c r="Q1" s="808"/>
      <c r="R1" s="809"/>
      <c r="S1" s="136" t="s">
        <v>8</v>
      </c>
      <c r="T1" s="136" t="s">
        <v>9</v>
      </c>
      <c r="U1" s="137" t="s">
        <v>10</v>
      </c>
      <c r="V1" s="136" t="s">
        <v>11</v>
      </c>
      <c r="W1" s="138" t="s">
        <v>26</v>
      </c>
      <c r="X1" s="139" t="s">
        <v>27</v>
      </c>
      <c r="Y1" s="140" t="s">
        <v>20</v>
      </c>
      <c r="Z1" s="141"/>
      <c r="AA1" s="141"/>
      <c r="AB1" s="141"/>
      <c r="AC1" s="140" t="s">
        <v>64</v>
      </c>
      <c r="AD1" s="141"/>
      <c r="AE1" s="141"/>
      <c r="AF1" s="141"/>
      <c r="AG1" s="140" t="s">
        <v>65</v>
      </c>
      <c r="AH1" s="141"/>
      <c r="AI1" s="141"/>
      <c r="AJ1" s="141"/>
      <c r="AK1" s="140" t="s">
        <v>66</v>
      </c>
      <c r="AL1" s="141"/>
      <c r="AM1" s="141"/>
      <c r="AN1" s="141"/>
    </row>
    <row r="2" spans="1:40" ht="15" customHeight="1" thickBot="1" x14ac:dyDescent="0.3">
      <c r="A2" s="142" t="s">
        <v>19</v>
      </c>
      <c r="B2" s="143" t="s">
        <v>18</v>
      </c>
      <c r="C2" s="144" t="s">
        <v>17</v>
      </c>
      <c r="D2" s="145" t="s">
        <v>42</v>
      </c>
      <c r="E2" s="145" t="s">
        <v>16</v>
      </c>
      <c r="F2" s="145" t="s">
        <v>4</v>
      </c>
      <c r="G2" s="145" t="s">
        <v>5</v>
      </c>
      <c r="H2" s="146" t="s">
        <v>12</v>
      </c>
      <c r="I2" s="146" t="s">
        <v>3</v>
      </c>
      <c r="J2" s="146" t="s">
        <v>12</v>
      </c>
      <c r="K2" s="146" t="s">
        <v>13</v>
      </c>
      <c r="L2" s="146" t="s">
        <v>2</v>
      </c>
      <c r="M2" s="146" t="s">
        <v>14</v>
      </c>
      <c r="N2" s="146" t="s">
        <v>15</v>
      </c>
      <c r="O2" s="146" t="s">
        <v>16</v>
      </c>
      <c r="P2" s="146" t="s">
        <v>21</v>
      </c>
      <c r="Q2" s="146" t="s">
        <v>22</v>
      </c>
      <c r="R2" s="146" t="s">
        <v>12</v>
      </c>
      <c r="S2" s="147"/>
      <c r="T2" s="148"/>
      <c r="U2" s="149"/>
      <c r="V2" s="147"/>
      <c r="W2" s="150"/>
      <c r="X2" s="151"/>
      <c r="Y2" s="136" t="s">
        <v>0</v>
      </c>
      <c r="Z2" s="136" t="s">
        <v>1</v>
      </c>
      <c r="AA2" s="136" t="s">
        <v>2</v>
      </c>
      <c r="AB2" s="136" t="s">
        <v>3</v>
      </c>
      <c r="AC2" s="136" t="s">
        <v>0</v>
      </c>
      <c r="AD2" s="136" t="s">
        <v>1</v>
      </c>
      <c r="AE2" s="136" t="s">
        <v>2</v>
      </c>
      <c r="AF2" s="136" t="s">
        <v>3</v>
      </c>
      <c r="AG2" s="136" t="s">
        <v>0</v>
      </c>
      <c r="AH2" s="136" t="s">
        <v>1</v>
      </c>
      <c r="AI2" s="136" t="s">
        <v>2</v>
      </c>
      <c r="AJ2" s="136" t="s">
        <v>3</v>
      </c>
      <c r="AK2" s="136" t="s">
        <v>0</v>
      </c>
      <c r="AL2" s="136" t="s">
        <v>1</v>
      </c>
      <c r="AM2" s="136" t="s">
        <v>2</v>
      </c>
      <c r="AN2" s="136" t="s">
        <v>3</v>
      </c>
    </row>
    <row r="3" spans="1:40" ht="15" customHeight="1" thickBot="1" x14ac:dyDescent="0.3">
      <c r="A3" s="230">
        <v>43134</v>
      </c>
      <c r="B3" s="221" t="s">
        <v>47</v>
      </c>
      <c r="C3" s="221" t="s">
        <v>32</v>
      </c>
      <c r="D3" s="222" t="s">
        <v>172</v>
      </c>
      <c r="E3" s="222" t="s">
        <v>3</v>
      </c>
      <c r="F3" s="222">
        <v>7</v>
      </c>
      <c r="G3" s="222">
        <v>34</v>
      </c>
      <c r="H3" s="222">
        <v>0</v>
      </c>
      <c r="I3" s="222">
        <v>0</v>
      </c>
      <c r="J3" s="222">
        <v>1</v>
      </c>
      <c r="K3" s="222">
        <v>1</v>
      </c>
      <c r="L3" s="222">
        <v>0</v>
      </c>
      <c r="M3" s="222">
        <v>0</v>
      </c>
      <c r="N3" s="222">
        <v>0</v>
      </c>
      <c r="O3" s="222">
        <v>0</v>
      </c>
      <c r="P3" s="222">
        <v>1</v>
      </c>
      <c r="Q3" s="222">
        <v>0</v>
      </c>
      <c r="R3" s="222">
        <v>4</v>
      </c>
      <c r="S3" s="223">
        <v>74169</v>
      </c>
      <c r="T3" s="271" t="s">
        <v>217</v>
      </c>
      <c r="U3" s="224" t="s">
        <v>213</v>
      </c>
      <c r="V3" s="223" t="s">
        <v>214</v>
      </c>
      <c r="W3" s="225" t="s">
        <v>215</v>
      </c>
      <c r="X3" s="226" t="s">
        <v>216</v>
      </c>
      <c r="Y3" s="227">
        <v>1</v>
      </c>
      <c r="Z3" s="227">
        <v>0</v>
      </c>
      <c r="AA3" s="227">
        <v>0</v>
      </c>
      <c r="AB3" s="228">
        <v>1</v>
      </c>
      <c r="AC3" s="227">
        <v>0</v>
      </c>
      <c r="AD3" s="227">
        <v>0</v>
      </c>
      <c r="AE3" s="227">
        <v>0</v>
      </c>
      <c r="AF3" s="228">
        <v>0</v>
      </c>
      <c r="AG3" s="310">
        <v>1</v>
      </c>
      <c r="AH3" s="310">
        <v>0</v>
      </c>
      <c r="AI3" s="310">
        <v>0</v>
      </c>
      <c r="AJ3" s="310">
        <v>1</v>
      </c>
      <c r="AK3" s="310">
        <v>0</v>
      </c>
      <c r="AL3" s="310">
        <v>0</v>
      </c>
      <c r="AM3" s="310">
        <v>0</v>
      </c>
      <c r="AN3" s="310">
        <v>0</v>
      </c>
    </row>
    <row r="4" spans="1:40" ht="15" customHeight="1" thickBot="1" x14ac:dyDescent="0.3">
      <c r="A4" s="239">
        <v>43142</v>
      </c>
      <c r="B4" s="240" t="s">
        <v>47</v>
      </c>
      <c r="C4" s="240" t="s">
        <v>35</v>
      </c>
      <c r="D4" s="241" t="s">
        <v>178</v>
      </c>
      <c r="E4" s="241" t="s">
        <v>1</v>
      </c>
      <c r="F4" s="241">
        <v>32</v>
      </c>
      <c r="G4" s="241">
        <v>26</v>
      </c>
      <c r="H4" s="241">
        <v>0</v>
      </c>
      <c r="I4" s="241">
        <v>0</v>
      </c>
      <c r="J4" s="241">
        <v>2</v>
      </c>
      <c r="K4" s="241">
        <v>2</v>
      </c>
      <c r="L4" s="241">
        <v>0</v>
      </c>
      <c r="M4" s="241">
        <v>6</v>
      </c>
      <c r="N4" s="241">
        <v>0</v>
      </c>
      <c r="O4" s="241">
        <v>0</v>
      </c>
      <c r="P4" s="241">
        <v>0</v>
      </c>
      <c r="Q4" s="241">
        <v>1</v>
      </c>
      <c r="R4" s="241">
        <v>2</v>
      </c>
      <c r="S4" s="254">
        <v>67144</v>
      </c>
      <c r="T4" s="570" t="s">
        <v>301</v>
      </c>
      <c r="U4" s="256" t="s">
        <v>302</v>
      </c>
      <c r="V4" s="254" t="s">
        <v>224</v>
      </c>
      <c r="W4" s="242" t="s">
        <v>223</v>
      </c>
      <c r="X4" s="257" t="s">
        <v>226</v>
      </c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8">
        <v>0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8">
        <v>0</v>
      </c>
    </row>
    <row r="5" spans="1:40" ht="15" customHeight="1" thickBot="1" x14ac:dyDescent="0.3">
      <c r="A5" s="239">
        <v>43155</v>
      </c>
      <c r="B5" s="240" t="s">
        <v>47</v>
      </c>
      <c r="C5" s="240" t="s">
        <v>30</v>
      </c>
      <c r="D5" s="241" t="s">
        <v>178</v>
      </c>
      <c r="E5" s="241" t="s">
        <v>1</v>
      </c>
      <c r="F5" s="241">
        <v>25</v>
      </c>
      <c r="G5" s="241">
        <v>13</v>
      </c>
      <c r="H5" s="241">
        <v>0</v>
      </c>
      <c r="I5" s="241">
        <v>0</v>
      </c>
      <c r="J5" s="241">
        <v>3</v>
      </c>
      <c r="K5" s="241">
        <v>2</v>
      </c>
      <c r="L5" s="241">
        <v>0</v>
      </c>
      <c r="M5" s="241">
        <v>2</v>
      </c>
      <c r="N5" s="241">
        <v>0</v>
      </c>
      <c r="O5" s="241">
        <v>0</v>
      </c>
      <c r="P5" s="241">
        <v>0</v>
      </c>
      <c r="Q5" s="241">
        <v>0</v>
      </c>
      <c r="R5" s="241">
        <v>1</v>
      </c>
      <c r="S5" s="254">
        <v>67250</v>
      </c>
      <c r="T5" s="409" t="s">
        <v>338</v>
      </c>
      <c r="U5" s="256" t="s">
        <v>223</v>
      </c>
      <c r="V5" s="254" t="s">
        <v>339</v>
      </c>
      <c r="W5" s="256" t="s">
        <v>238</v>
      </c>
      <c r="X5" s="242" t="s">
        <v>204</v>
      </c>
      <c r="Y5" s="258">
        <v>1</v>
      </c>
      <c r="Z5" s="258">
        <v>1</v>
      </c>
      <c r="AA5" s="258">
        <v>0</v>
      </c>
      <c r="AB5" s="259">
        <v>0</v>
      </c>
      <c r="AC5" s="309">
        <v>1</v>
      </c>
      <c r="AD5" s="382">
        <v>1</v>
      </c>
      <c r="AE5" s="258">
        <v>0</v>
      </c>
      <c r="AF5" s="311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8">
        <v>0</v>
      </c>
    </row>
    <row r="6" spans="1:40" ht="15" customHeight="1" thickBot="1" x14ac:dyDescent="0.3">
      <c r="A6" s="230">
        <v>43169</v>
      </c>
      <c r="B6" s="221" t="s">
        <v>47</v>
      </c>
      <c r="C6" s="221" t="s">
        <v>40</v>
      </c>
      <c r="D6" s="222" t="s">
        <v>176</v>
      </c>
      <c r="E6" s="222" t="s">
        <v>3</v>
      </c>
      <c r="F6" s="222">
        <v>8</v>
      </c>
      <c r="G6" s="222">
        <v>28</v>
      </c>
      <c r="H6" s="222">
        <v>0</v>
      </c>
      <c r="I6" s="222">
        <v>0</v>
      </c>
      <c r="J6" s="222">
        <v>1</v>
      </c>
      <c r="K6" s="222">
        <v>0</v>
      </c>
      <c r="L6" s="222">
        <v>0</v>
      </c>
      <c r="M6" s="222">
        <v>1</v>
      </c>
      <c r="N6" s="222">
        <v>0</v>
      </c>
      <c r="O6" s="222">
        <v>0</v>
      </c>
      <c r="P6" s="222">
        <v>1</v>
      </c>
      <c r="Q6" s="222">
        <v>0</v>
      </c>
      <c r="R6" s="222">
        <v>4</v>
      </c>
      <c r="S6" s="223">
        <v>51700</v>
      </c>
      <c r="T6" s="271" t="s">
        <v>393</v>
      </c>
      <c r="U6" s="224" t="s">
        <v>225</v>
      </c>
      <c r="V6" s="223" t="s">
        <v>391</v>
      </c>
      <c r="W6" s="225" t="s">
        <v>392</v>
      </c>
      <c r="X6" s="226" t="s">
        <v>230</v>
      </c>
      <c r="Y6" s="227">
        <v>1</v>
      </c>
      <c r="Z6" s="227">
        <v>0</v>
      </c>
      <c r="AA6" s="227">
        <v>0</v>
      </c>
      <c r="AB6" s="228">
        <v>1</v>
      </c>
      <c r="AC6" s="227">
        <v>0</v>
      </c>
      <c r="AD6" s="227">
        <v>0</v>
      </c>
      <c r="AE6" s="227">
        <v>0</v>
      </c>
      <c r="AF6" s="228">
        <v>0</v>
      </c>
      <c r="AG6" s="310">
        <v>1</v>
      </c>
      <c r="AH6" s="310">
        <v>0</v>
      </c>
      <c r="AI6" s="310">
        <v>0</v>
      </c>
      <c r="AJ6" s="310">
        <v>1</v>
      </c>
      <c r="AK6" s="227">
        <v>0</v>
      </c>
      <c r="AL6" s="227">
        <v>0</v>
      </c>
      <c r="AM6" s="227">
        <v>0</v>
      </c>
      <c r="AN6" s="227">
        <v>0</v>
      </c>
    </row>
    <row r="7" spans="1:40" ht="15" customHeight="1" thickBot="1" x14ac:dyDescent="0.3">
      <c r="A7" s="230">
        <v>43176</v>
      </c>
      <c r="B7" s="221" t="s">
        <v>47</v>
      </c>
      <c r="C7" s="221" t="s">
        <v>33</v>
      </c>
      <c r="D7" s="222" t="s">
        <v>174</v>
      </c>
      <c r="E7" s="222" t="s">
        <v>1</v>
      </c>
      <c r="F7" s="222">
        <v>29</v>
      </c>
      <c r="G7" s="222">
        <v>27</v>
      </c>
      <c r="H7" s="222">
        <v>1</v>
      </c>
      <c r="I7" s="222">
        <v>0</v>
      </c>
      <c r="J7" s="222">
        <v>4</v>
      </c>
      <c r="K7" s="222">
        <v>3</v>
      </c>
      <c r="L7" s="222">
        <v>0</v>
      </c>
      <c r="M7" s="222">
        <v>1</v>
      </c>
      <c r="N7" s="222">
        <v>0</v>
      </c>
      <c r="O7" s="222">
        <v>0</v>
      </c>
      <c r="P7" s="222">
        <v>0</v>
      </c>
      <c r="Q7" s="222">
        <v>1</v>
      </c>
      <c r="R7" s="222">
        <v>3</v>
      </c>
      <c r="S7" s="223">
        <v>60412</v>
      </c>
      <c r="T7" s="590" t="s">
        <v>416</v>
      </c>
      <c r="U7" s="224" t="s">
        <v>415</v>
      </c>
      <c r="V7" s="223" t="s">
        <v>404</v>
      </c>
      <c r="W7" s="225" t="s">
        <v>238</v>
      </c>
      <c r="X7" s="226" t="s">
        <v>204</v>
      </c>
      <c r="Y7" s="227">
        <v>1</v>
      </c>
      <c r="Z7" s="227">
        <v>1</v>
      </c>
      <c r="AA7" s="227">
        <v>0</v>
      </c>
      <c r="AB7" s="228">
        <v>0</v>
      </c>
      <c r="AC7" s="227">
        <v>0</v>
      </c>
      <c r="AD7" s="227">
        <v>0</v>
      </c>
      <c r="AE7" s="227">
        <v>0</v>
      </c>
      <c r="AF7" s="227">
        <v>0</v>
      </c>
      <c r="AG7" s="227">
        <v>1</v>
      </c>
      <c r="AH7" s="227">
        <v>1</v>
      </c>
      <c r="AI7" s="227">
        <v>0</v>
      </c>
      <c r="AJ7" s="228">
        <v>0</v>
      </c>
      <c r="AK7" s="227">
        <v>0</v>
      </c>
      <c r="AL7" s="227">
        <v>0</v>
      </c>
      <c r="AM7" s="227">
        <v>0</v>
      </c>
      <c r="AN7" s="227">
        <v>0</v>
      </c>
    </row>
    <row r="8" spans="1:40" ht="15" customHeight="1" thickBot="1" x14ac:dyDescent="0.3">
      <c r="A8" s="230">
        <v>43260</v>
      </c>
      <c r="B8" s="221" t="s">
        <v>46</v>
      </c>
      <c r="C8" s="221" t="s">
        <v>41</v>
      </c>
      <c r="D8" s="222" t="s">
        <v>586</v>
      </c>
      <c r="E8" s="222" t="s">
        <v>1</v>
      </c>
      <c r="F8" s="222">
        <v>48</v>
      </c>
      <c r="G8" s="222">
        <v>10</v>
      </c>
      <c r="H8" s="222" t="s">
        <v>118</v>
      </c>
      <c r="I8" s="222" t="s">
        <v>118</v>
      </c>
      <c r="J8" s="222">
        <v>7</v>
      </c>
      <c r="K8" s="222">
        <v>5</v>
      </c>
      <c r="L8" s="222">
        <v>0</v>
      </c>
      <c r="M8" s="222">
        <v>1</v>
      </c>
      <c r="N8" s="222">
        <v>1</v>
      </c>
      <c r="O8" s="222">
        <v>0</v>
      </c>
      <c r="P8" s="222" t="s">
        <v>118</v>
      </c>
      <c r="Q8" s="222" t="s">
        <v>118</v>
      </c>
      <c r="R8" s="222">
        <v>1</v>
      </c>
      <c r="S8" s="223">
        <v>12824</v>
      </c>
      <c r="T8" s="461" t="s">
        <v>592</v>
      </c>
      <c r="U8" s="224" t="s">
        <v>590</v>
      </c>
      <c r="V8" s="223" t="s">
        <v>591</v>
      </c>
      <c r="W8" s="225" t="s">
        <v>293</v>
      </c>
      <c r="X8" s="226" t="s">
        <v>206</v>
      </c>
      <c r="Y8" s="227">
        <v>1</v>
      </c>
      <c r="Z8" s="227">
        <v>1</v>
      </c>
      <c r="AA8" s="227">
        <v>0</v>
      </c>
      <c r="AB8" s="228">
        <v>0</v>
      </c>
      <c r="AC8" s="227">
        <v>0</v>
      </c>
      <c r="AD8" s="227">
        <v>0</v>
      </c>
      <c r="AE8" s="227">
        <v>0</v>
      </c>
      <c r="AF8" s="227">
        <v>0</v>
      </c>
      <c r="AG8" s="227">
        <v>1</v>
      </c>
      <c r="AH8" s="227">
        <v>1</v>
      </c>
      <c r="AI8" s="227">
        <v>0</v>
      </c>
      <c r="AJ8" s="227">
        <v>0</v>
      </c>
      <c r="AK8" s="227">
        <v>0</v>
      </c>
      <c r="AL8" s="227">
        <v>0</v>
      </c>
      <c r="AM8" s="227">
        <v>0</v>
      </c>
      <c r="AN8" s="227">
        <v>0</v>
      </c>
    </row>
    <row r="9" spans="1:40" ht="15" customHeight="1" thickBot="1" x14ac:dyDescent="0.3">
      <c r="A9" s="230">
        <v>43267</v>
      </c>
      <c r="B9" s="221" t="s">
        <v>46</v>
      </c>
      <c r="C9" s="221" t="s">
        <v>62</v>
      </c>
      <c r="D9" s="222" t="s">
        <v>635</v>
      </c>
      <c r="E9" s="222" t="s">
        <v>3</v>
      </c>
      <c r="F9" s="222">
        <v>29</v>
      </c>
      <c r="G9" s="222">
        <v>30</v>
      </c>
      <c r="H9" s="222" t="s">
        <v>118</v>
      </c>
      <c r="I9" s="222" t="s">
        <v>118</v>
      </c>
      <c r="J9" s="222">
        <v>4</v>
      </c>
      <c r="K9" s="222">
        <v>2</v>
      </c>
      <c r="L9" s="222">
        <v>0</v>
      </c>
      <c r="M9" s="222">
        <v>1</v>
      </c>
      <c r="N9" s="222">
        <v>0</v>
      </c>
      <c r="O9" s="222">
        <v>0</v>
      </c>
      <c r="P9" s="222" t="s">
        <v>118</v>
      </c>
      <c r="Q9" s="222" t="s">
        <v>118</v>
      </c>
      <c r="R9" s="222">
        <v>3</v>
      </c>
      <c r="S9" s="374" t="s">
        <v>268</v>
      </c>
      <c r="T9" s="539" t="s">
        <v>638</v>
      </c>
      <c r="U9" s="224" t="s">
        <v>225</v>
      </c>
      <c r="V9" s="223" t="s">
        <v>214</v>
      </c>
      <c r="W9" s="225" t="s">
        <v>590</v>
      </c>
      <c r="X9" s="226" t="s">
        <v>231</v>
      </c>
      <c r="Y9" s="227">
        <v>1</v>
      </c>
      <c r="Z9" s="227">
        <v>0</v>
      </c>
      <c r="AA9" s="227">
        <v>0</v>
      </c>
      <c r="AB9" s="228">
        <v>1</v>
      </c>
      <c r="AC9" s="310">
        <v>0</v>
      </c>
      <c r="AD9" s="310">
        <v>0</v>
      </c>
      <c r="AE9" s="310">
        <v>0</v>
      </c>
      <c r="AF9" s="310">
        <v>0</v>
      </c>
      <c r="AG9" s="310">
        <v>1</v>
      </c>
      <c r="AH9" s="310">
        <v>0</v>
      </c>
      <c r="AI9" s="310">
        <v>0</v>
      </c>
      <c r="AJ9" s="310">
        <v>1</v>
      </c>
      <c r="AK9" s="310">
        <v>0</v>
      </c>
      <c r="AL9" s="310">
        <v>0</v>
      </c>
      <c r="AM9" s="310">
        <v>0</v>
      </c>
      <c r="AN9" s="310">
        <v>0</v>
      </c>
    </row>
    <row r="10" spans="1:40" ht="15" customHeight="1" thickBot="1" x14ac:dyDescent="0.3">
      <c r="A10" s="230">
        <v>43274</v>
      </c>
      <c r="B10" s="221" t="s">
        <v>46</v>
      </c>
      <c r="C10" s="221" t="s">
        <v>38</v>
      </c>
      <c r="D10" s="222" t="s">
        <v>243</v>
      </c>
      <c r="E10" s="222" t="s">
        <v>1</v>
      </c>
      <c r="F10" s="222">
        <v>44</v>
      </c>
      <c r="G10" s="222">
        <v>15</v>
      </c>
      <c r="H10" s="222" t="s">
        <v>118</v>
      </c>
      <c r="I10" s="222" t="s">
        <v>118</v>
      </c>
      <c r="J10" s="222">
        <v>6</v>
      </c>
      <c r="K10" s="222">
        <v>4</v>
      </c>
      <c r="L10" s="222">
        <v>0</v>
      </c>
      <c r="M10" s="222">
        <v>2</v>
      </c>
      <c r="N10" s="222">
        <v>0</v>
      </c>
      <c r="O10" s="222">
        <v>0</v>
      </c>
      <c r="P10" s="222" t="s">
        <v>118</v>
      </c>
      <c r="Q10" s="222" t="s">
        <v>118</v>
      </c>
      <c r="R10" s="222">
        <v>2</v>
      </c>
      <c r="S10" s="223">
        <v>22340</v>
      </c>
      <c r="T10" s="461" t="s">
        <v>671</v>
      </c>
      <c r="U10" s="224" t="s">
        <v>235</v>
      </c>
      <c r="V10" s="223" t="s">
        <v>404</v>
      </c>
      <c r="W10" s="225" t="s">
        <v>396</v>
      </c>
      <c r="X10" s="226" t="s">
        <v>204</v>
      </c>
      <c r="Y10" s="227">
        <v>1</v>
      </c>
      <c r="Z10" s="227">
        <v>1</v>
      </c>
      <c r="AA10" s="227">
        <v>0</v>
      </c>
      <c r="AB10" s="228">
        <v>0</v>
      </c>
      <c r="AC10" s="227">
        <v>0</v>
      </c>
      <c r="AD10" s="227">
        <v>0</v>
      </c>
      <c r="AE10" s="227">
        <v>0</v>
      </c>
      <c r="AF10" s="228">
        <v>0</v>
      </c>
      <c r="AG10" s="227">
        <v>1</v>
      </c>
      <c r="AH10" s="227">
        <v>1</v>
      </c>
      <c r="AI10" s="227">
        <v>0</v>
      </c>
      <c r="AJ10" s="228">
        <v>0</v>
      </c>
      <c r="AK10" s="227">
        <v>0</v>
      </c>
      <c r="AL10" s="227">
        <v>0</v>
      </c>
      <c r="AM10" s="227">
        <v>0</v>
      </c>
      <c r="AN10" s="228">
        <v>0</v>
      </c>
    </row>
    <row r="11" spans="1:40" ht="15" customHeight="1" thickBot="1" x14ac:dyDescent="0.3">
      <c r="A11" s="230">
        <v>43042</v>
      </c>
      <c r="B11" s="221" t="s">
        <v>46</v>
      </c>
      <c r="C11" s="221" t="s">
        <v>32</v>
      </c>
      <c r="D11" s="222" t="s">
        <v>172</v>
      </c>
      <c r="E11" s="222" t="s">
        <v>3</v>
      </c>
      <c r="F11" s="222">
        <v>10</v>
      </c>
      <c r="G11" s="222">
        <v>21</v>
      </c>
      <c r="H11" s="222" t="s">
        <v>118</v>
      </c>
      <c r="I11" s="222" t="s">
        <v>118</v>
      </c>
      <c r="J11" s="222">
        <v>1</v>
      </c>
      <c r="K11" s="222">
        <v>1</v>
      </c>
      <c r="L11" s="222">
        <v>0</v>
      </c>
      <c r="M11" s="222">
        <v>1</v>
      </c>
      <c r="N11" s="222">
        <v>0</v>
      </c>
      <c r="O11" s="222">
        <v>0</v>
      </c>
      <c r="P11" s="222" t="s">
        <v>118</v>
      </c>
      <c r="Q11" s="222" t="s">
        <v>118</v>
      </c>
      <c r="R11" s="222">
        <v>2</v>
      </c>
      <c r="S11" s="223">
        <v>63188</v>
      </c>
      <c r="T11" s="271" t="s">
        <v>421</v>
      </c>
      <c r="U11" s="224" t="s">
        <v>235</v>
      </c>
      <c r="V11" s="223" t="s">
        <v>224</v>
      </c>
      <c r="W11" s="225" t="s">
        <v>225</v>
      </c>
      <c r="X11" s="226" t="s">
        <v>546</v>
      </c>
      <c r="Y11" s="227">
        <v>1</v>
      </c>
      <c r="Z11" s="227">
        <v>0</v>
      </c>
      <c r="AA11" s="227">
        <v>0</v>
      </c>
      <c r="AB11" s="228">
        <v>1</v>
      </c>
      <c r="AC11" s="227">
        <v>0</v>
      </c>
      <c r="AD11" s="227">
        <v>0</v>
      </c>
      <c r="AE11" s="227">
        <v>0</v>
      </c>
      <c r="AF11" s="227">
        <v>0</v>
      </c>
      <c r="AG11" s="227">
        <v>1</v>
      </c>
      <c r="AH11" s="227">
        <v>0</v>
      </c>
      <c r="AI11" s="227">
        <v>0</v>
      </c>
      <c r="AJ11" s="227">
        <v>1</v>
      </c>
      <c r="AK11" s="227">
        <v>0</v>
      </c>
      <c r="AL11" s="227">
        <v>0</v>
      </c>
      <c r="AM11" s="227">
        <v>0</v>
      </c>
      <c r="AN11" s="227">
        <v>0</v>
      </c>
    </row>
    <row r="12" spans="1:40" ht="15" customHeight="1" thickBot="1" x14ac:dyDescent="0.3">
      <c r="A12" s="239">
        <v>43414</v>
      </c>
      <c r="B12" s="240" t="s">
        <v>46</v>
      </c>
      <c r="C12" s="240" t="s">
        <v>31</v>
      </c>
      <c r="D12" s="241" t="s">
        <v>178</v>
      </c>
      <c r="E12" s="241" t="s">
        <v>1</v>
      </c>
      <c r="F12" s="241">
        <v>54</v>
      </c>
      <c r="G12" s="241">
        <v>17</v>
      </c>
      <c r="H12" s="241" t="s">
        <v>118</v>
      </c>
      <c r="I12" s="241" t="s">
        <v>118</v>
      </c>
      <c r="J12" s="241">
        <v>8</v>
      </c>
      <c r="K12" s="241">
        <v>7</v>
      </c>
      <c r="L12" s="241">
        <v>0</v>
      </c>
      <c r="M12" s="241">
        <v>0</v>
      </c>
      <c r="N12" s="241">
        <v>0</v>
      </c>
      <c r="O12" s="241">
        <v>0</v>
      </c>
      <c r="P12" s="241" t="s">
        <v>118</v>
      </c>
      <c r="Q12" s="241" t="s">
        <v>118</v>
      </c>
      <c r="R12" s="241">
        <v>2</v>
      </c>
      <c r="S12" s="254">
        <v>67144</v>
      </c>
      <c r="T12" s="409" t="s">
        <v>208</v>
      </c>
      <c r="U12" s="256" t="s">
        <v>204</v>
      </c>
      <c r="V12" s="254" t="s">
        <v>397</v>
      </c>
      <c r="W12" s="242" t="s">
        <v>230</v>
      </c>
      <c r="X12" s="257" t="s">
        <v>839</v>
      </c>
      <c r="Y12" s="258">
        <v>1</v>
      </c>
      <c r="Z12" s="258">
        <v>1</v>
      </c>
      <c r="AA12" s="258">
        <v>0</v>
      </c>
      <c r="AB12" s="259">
        <v>0</v>
      </c>
      <c r="AC12" s="258">
        <v>1</v>
      </c>
      <c r="AD12" s="258">
        <v>1</v>
      </c>
      <c r="AE12" s="258">
        <v>0</v>
      </c>
      <c r="AF12" s="258">
        <v>0</v>
      </c>
      <c r="AG12" s="258">
        <v>0</v>
      </c>
      <c r="AH12" s="258">
        <v>0</v>
      </c>
      <c r="AI12" s="258">
        <v>0</v>
      </c>
      <c r="AJ12" s="258">
        <v>0</v>
      </c>
      <c r="AK12" s="258">
        <v>0</v>
      </c>
      <c r="AL12" s="258">
        <v>0</v>
      </c>
      <c r="AM12" s="258">
        <v>0</v>
      </c>
      <c r="AN12" s="258">
        <v>0</v>
      </c>
    </row>
    <row r="13" spans="1:40" ht="15" customHeight="1" thickBot="1" x14ac:dyDescent="0.3">
      <c r="A13" s="239">
        <v>43421</v>
      </c>
      <c r="B13" s="240" t="s">
        <v>46</v>
      </c>
      <c r="C13" s="240" t="s">
        <v>189</v>
      </c>
      <c r="D13" s="241" t="s">
        <v>178</v>
      </c>
      <c r="E13" s="241" t="s">
        <v>3</v>
      </c>
      <c r="F13" s="241">
        <v>20</v>
      </c>
      <c r="G13" s="241">
        <v>26</v>
      </c>
      <c r="H13" s="241" t="s">
        <v>118</v>
      </c>
      <c r="I13" s="241" t="s">
        <v>118</v>
      </c>
      <c r="J13" s="241">
        <v>2</v>
      </c>
      <c r="K13" s="241">
        <v>2</v>
      </c>
      <c r="L13" s="241">
        <v>0</v>
      </c>
      <c r="M13" s="241">
        <v>2</v>
      </c>
      <c r="N13" s="241">
        <v>0</v>
      </c>
      <c r="O13" s="241">
        <v>0</v>
      </c>
      <c r="P13" s="241" t="s">
        <v>118</v>
      </c>
      <c r="Q13" s="241" t="s">
        <v>118</v>
      </c>
      <c r="R13" s="241">
        <v>2</v>
      </c>
      <c r="S13" s="254">
        <v>67144</v>
      </c>
      <c r="T13" s="260" t="s">
        <v>863</v>
      </c>
      <c r="U13" s="256" t="s">
        <v>215</v>
      </c>
      <c r="V13" s="254" t="s">
        <v>397</v>
      </c>
      <c r="W13" s="242" t="s">
        <v>392</v>
      </c>
      <c r="X13" s="257" t="s">
        <v>546</v>
      </c>
      <c r="Y13" s="258">
        <v>1</v>
      </c>
      <c r="Z13" s="258">
        <v>0</v>
      </c>
      <c r="AA13" s="258">
        <v>0</v>
      </c>
      <c r="AB13" s="259">
        <v>1</v>
      </c>
      <c r="AC13" s="309">
        <v>1</v>
      </c>
      <c r="AD13" s="309">
        <v>0</v>
      </c>
      <c r="AE13" s="309">
        <v>0</v>
      </c>
      <c r="AF13" s="309">
        <v>1</v>
      </c>
      <c r="AG13" s="309">
        <v>0</v>
      </c>
      <c r="AH13" s="309">
        <v>0</v>
      </c>
      <c r="AI13" s="309">
        <v>0</v>
      </c>
      <c r="AJ13" s="309">
        <v>0</v>
      </c>
      <c r="AK13" s="309">
        <v>0</v>
      </c>
      <c r="AL13" s="309">
        <v>0</v>
      </c>
      <c r="AM13" s="309">
        <v>0</v>
      </c>
      <c r="AN13" s="309">
        <v>0</v>
      </c>
    </row>
    <row r="14" spans="1:40" ht="15" customHeight="1" thickBot="1" x14ac:dyDescent="0.3">
      <c r="A14" s="239">
        <v>43063</v>
      </c>
      <c r="B14" s="240" t="s">
        <v>46</v>
      </c>
      <c r="C14" s="240" t="s">
        <v>38</v>
      </c>
      <c r="D14" s="241" t="s">
        <v>178</v>
      </c>
      <c r="E14" s="241" t="s">
        <v>1</v>
      </c>
      <c r="F14" s="241">
        <v>14</v>
      </c>
      <c r="G14" s="241">
        <v>9</v>
      </c>
      <c r="H14" s="241" t="s">
        <v>118</v>
      </c>
      <c r="I14" s="241" t="s">
        <v>118</v>
      </c>
      <c r="J14" s="241">
        <v>1</v>
      </c>
      <c r="K14" s="241">
        <v>0</v>
      </c>
      <c r="L14" s="241">
        <v>0</v>
      </c>
      <c r="M14" s="241">
        <v>3</v>
      </c>
      <c r="N14" s="241">
        <v>0</v>
      </c>
      <c r="O14" s="241">
        <v>0</v>
      </c>
      <c r="P14" s="241" t="s">
        <v>118</v>
      </c>
      <c r="Q14" s="241" t="s">
        <v>118</v>
      </c>
      <c r="R14" s="241">
        <v>0</v>
      </c>
      <c r="S14" s="242">
        <v>67144</v>
      </c>
      <c r="T14" s="483" t="s">
        <v>669</v>
      </c>
      <c r="U14" s="242" t="s">
        <v>226</v>
      </c>
      <c r="V14" s="242" t="s">
        <v>801</v>
      </c>
      <c r="W14" s="242" t="s">
        <v>223</v>
      </c>
      <c r="X14" s="242" t="s">
        <v>880</v>
      </c>
      <c r="Y14" s="258">
        <v>1</v>
      </c>
      <c r="Z14" s="258">
        <v>1</v>
      </c>
      <c r="AA14" s="258">
        <v>0</v>
      </c>
      <c r="AB14" s="259">
        <v>0</v>
      </c>
      <c r="AC14" s="258">
        <v>1</v>
      </c>
      <c r="AD14" s="258">
        <v>1</v>
      </c>
      <c r="AE14" s="258">
        <v>0</v>
      </c>
      <c r="AF14" s="259">
        <v>0</v>
      </c>
      <c r="AG14" s="258">
        <v>0</v>
      </c>
      <c r="AH14" s="258">
        <v>0</v>
      </c>
      <c r="AI14" s="258">
        <v>0</v>
      </c>
      <c r="AJ14" s="259">
        <v>0</v>
      </c>
      <c r="AK14" s="258">
        <v>0</v>
      </c>
      <c r="AL14" s="258">
        <v>0</v>
      </c>
      <c r="AM14" s="258">
        <v>0</v>
      </c>
      <c r="AN14" s="259">
        <v>0</v>
      </c>
    </row>
    <row r="15" spans="1:40" ht="15.75" thickBot="1" x14ac:dyDescent="0.3">
      <c r="A15" s="509"/>
      <c r="B15" s="510"/>
      <c r="C15" s="679" t="s">
        <v>144</v>
      </c>
      <c r="D15" s="680"/>
      <c r="E15" s="681"/>
      <c r="F15" s="504">
        <f>SUM(F3:F7)</f>
        <v>101</v>
      </c>
      <c r="G15" s="504">
        <f t="shared" ref="G15:R15" si="0">SUM(G3:G7)</f>
        <v>128</v>
      </c>
      <c r="H15" s="504">
        <f t="shared" si="0"/>
        <v>1</v>
      </c>
      <c r="I15" s="504">
        <f t="shared" si="0"/>
        <v>0</v>
      </c>
      <c r="J15" s="504">
        <f t="shared" si="0"/>
        <v>11</v>
      </c>
      <c r="K15" s="504">
        <f t="shared" si="0"/>
        <v>8</v>
      </c>
      <c r="L15" s="504">
        <f t="shared" si="0"/>
        <v>0</v>
      </c>
      <c r="M15" s="504">
        <f t="shared" si="0"/>
        <v>10</v>
      </c>
      <c r="N15" s="504">
        <f t="shared" si="0"/>
        <v>0</v>
      </c>
      <c r="O15" s="504">
        <f t="shared" si="0"/>
        <v>0</v>
      </c>
      <c r="P15" s="504">
        <f t="shared" si="0"/>
        <v>2</v>
      </c>
      <c r="Q15" s="504">
        <f t="shared" si="0"/>
        <v>2</v>
      </c>
      <c r="R15" s="504">
        <f t="shared" si="0"/>
        <v>14</v>
      </c>
      <c r="S15" s="9"/>
      <c r="T15" s="9"/>
      <c r="U15" s="9"/>
      <c r="V15" s="9"/>
      <c r="W15" s="505"/>
      <c r="X15" s="531" t="s">
        <v>144</v>
      </c>
      <c r="Y15" s="504">
        <f t="shared" ref="Y15:AN15" si="1">SUM(Y3:Y7)</f>
        <v>5</v>
      </c>
      <c r="Z15" s="504">
        <f t="shared" si="1"/>
        <v>3</v>
      </c>
      <c r="AA15" s="504">
        <f t="shared" si="1"/>
        <v>0</v>
      </c>
      <c r="AB15" s="504">
        <f t="shared" si="1"/>
        <v>2</v>
      </c>
      <c r="AC15" s="506">
        <f t="shared" si="1"/>
        <v>2</v>
      </c>
      <c r="AD15" s="506">
        <f t="shared" si="1"/>
        <v>2</v>
      </c>
      <c r="AE15" s="506">
        <f t="shared" si="1"/>
        <v>0</v>
      </c>
      <c r="AF15" s="506">
        <f t="shared" si="1"/>
        <v>0</v>
      </c>
      <c r="AG15" s="507">
        <f t="shared" si="1"/>
        <v>3</v>
      </c>
      <c r="AH15" s="507">
        <f t="shared" si="1"/>
        <v>1</v>
      </c>
      <c r="AI15" s="507">
        <f t="shared" si="1"/>
        <v>0</v>
      </c>
      <c r="AJ15" s="507">
        <f t="shared" si="1"/>
        <v>2</v>
      </c>
      <c r="AK15" s="508">
        <f t="shared" si="1"/>
        <v>0</v>
      </c>
      <c r="AL15" s="508">
        <f t="shared" si="1"/>
        <v>0</v>
      </c>
      <c r="AM15" s="508">
        <f t="shared" si="1"/>
        <v>0</v>
      </c>
      <c r="AN15" s="508">
        <f t="shared" si="1"/>
        <v>0</v>
      </c>
    </row>
    <row r="16" spans="1:40" ht="15.75" thickBot="1" x14ac:dyDescent="0.3">
      <c r="A16" s="509"/>
      <c r="B16" s="510"/>
      <c r="C16" s="696" t="s">
        <v>141</v>
      </c>
      <c r="D16" s="697"/>
      <c r="E16" s="698"/>
      <c r="F16" s="511">
        <f>SUM(F8:F10)</f>
        <v>121</v>
      </c>
      <c r="G16" s="511">
        <f>SUM(G8:G10)</f>
        <v>55</v>
      </c>
      <c r="H16" s="511" t="s">
        <v>118</v>
      </c>
      <c r="I16" s="511" t="s">
        <v>118</v>
      </c>
      <c r="J16" s="511">
        <f t="shared" ref="J16:O16" si="2">SUM(J8:J10)</f>
        <v>17</v>
      </c>
      <c r="K16" s="511">
        <f t="shared" si="2"/>
        <v>11</v>
      </c>
      <c r="L16" s="511">
        <f t="shared" si="2"/>
        <v>0</v>
      </c>
      <c r="M16" s="511">
        <f t="shared" si="2"/>
        <v>4</v>
      </c>
      <c r="N16" s="511">
        <f t="shared" si="2"/>
        <v>1</v>
      </c>
      <c r="O16" s="511">
        <f t="shared" si="2"/>
        <v>0</v>
      </c>
      <c r="P16" s="511" t="s">
        <v>118</v>
      </c>
      <c r="Q16" s="511" t="s">
        <v>118</v>
      </c>
      <c r="R16" s="511">
        <f>SUM(R8:R10)</f>
        <v>6</v>
      </c>
      <c r="S16" s="512"/>
      <c r="T16" s="512"/>
      <c r="U16" s="512"/>
      <c r="V16" s="512"/>
      <c r="W16" s="513"/>
      <c r="X16" s="532" t="s">
        <v>141</v>
      </c>
      <c r="Y16" s="511">
        <f t="shared" ref="Y16:AN16" si="3">SUM(Y8:Y10)</f>
        <v>3</v>
      </c>
      <c r="Z16" s="511">
        <f t="shared" si="3"/>
        <v>2</v>
      </c>
      <c r="AA16" s="511">
        <f t="shared" si="3"/>
        <v>0</v>
      </c>
      <c r="AB16" s="511">
        <f t="shared" si="3"/>
        <v>1</v>
      </c>
      <c r="AC16" s="514">
        <f t="shared" si="3"/>
        <v>0</v>
      </c>
      <c r="AD16" s="514">
        <f t="shared" si="3"/>
        <v>0</v>
      </c>
      <c r="AE16" s="514">
        <f t="shared" si="3"/>
        <v>0</v>
      </c>
      <c r="AF16" s="514">
        <f t="shared" si="3"/>
        <v>0</v>
      </c>
      <c r="AG16" s="515">
        <f t="shared" si="3"/>
        <v>3</v>
      </c>
      <c r="AH16" s="515">
        <f t="shared" si="3"/>
        <v>2</v>
      </c>
      <c r="AI16" s="515">
        <f t="shared" si="3"/>
        <v>0</v>
      </c>
      <c r="AJ16" s="515">
        <f t="shared" si="3"/>
        <v>1</v>
      </c>
      <c r="AK16" s="516">
        <f t="shared" si="3"/>
        <v>0</v>
      </c>
      <c r="AL16" s="516">
        <f t="shared" si="3"/>
        <v>0</v>
      </c>
      <c r="AM16" s="516">
        <f t="shared" si="3"/>
        <v>0</v>
      </c>
      <c r="AN16" s="516">
        <f t="shared" si="3"/>
        <v>0</v>
      </c>
    </row>
    <row r="17" spans="1:40" ht="15.75" thickBot="1" x14ac:dyDescent="0.3">
      <c r="A17" s="509"/>
      <c r="B17" s="510"/>
      <c r="C17" s="663" t="s">
        <v>140</v>
      </c>
      <c r="D17" s="664"/>
      <c r="E17" s="665"/>
      <c r="F17" s="517">
        <f>SUM(F11:F14)</f>
        <v>98</v>
      </c>
      <c r="G17" s="517">
        <f>SUM(G11:G14)</f>
        <v>73</v>
      </c>
      <c r="H17" s="517" t="s">
        <v>118</v>
      </c>
      <c r="I17" s="517" t="s">
        <v>118</v>
      </c>
      <c r="J17" s="517">
        <f t="shared" ref="J17:O17" si="4">SUM(J11:J14)</f>
        <v>12</v>
      </c>
      <c r="K17" s="517">
        <f t="shared" si="4"/>
        <v>10</v>
      </c>
      <c r="L17" s="517">
        <f t="shared" si="4"/>
        <v>0</v>
      </c>
      <c r="M17" s="517">
        <f t="shared" si="4"/>
        <v>6</v>
      </c>
      <c r="N17" s="517">
        <f t="shared" si="4"/>
        <v>0</v>
      </c>
      <c r="O17" s="517">
        <f t="shared" si="4"/>
        <v>0</v>
      </c>
      <c r="P17" s="517" t="s">
        <v>118</v>
      </c>
      <c r="Q17" s="517" t="s">
        <v>118</v>
      </c>
      <c r="R17" s="517">
        <f>SUM(R11:R14)</f>
        <v>6</v>
      </c>
      <c r="S17" s="518"/>
      <c r="T17" s="518"/>
      <c r="U17" s="518"/>
      <c r="V17" s="518"/>
      <c r="W17" s="519"/>
      <c r="X17" s="533" t="s">
        <v>140</v>
      </c>
      <c r="Y17" s="517">
        <f t="shared" ref="Y17:AN17" si="5">SUM(Y11:Y14)</f>
        <v>4</v>
      </c>
      <c r="Z17" s="517">
        <f t="shared" si="5"/>
        <v>2</v>
      </c>
      <c r="AA17" s="517">
        <f t="shared" si="5"/>
        <v>0</v>
      </c>
      <c r="AB17" s="517">
        <f t="shared" si="5"/>
        <v>2</v>
      </c>
      <c r="AC17" s="521">
        <f t="shared" si="5"/>
        <v>3</v>
      </c>
      <c r="AD17" s="521">
        <f t="shared" si="5"/>
        <v>2</v>
      </c>
      <c r="AE17" s="521">
        <f t="shared" si="5"/>
        <v>0</v>
      </c>
      <c r="AF17" s="521">
        <f t="shared" si="5"/>
        <v>1</v>
      </c>
      <c r="AG17" s="522">
        <f t="shared" si="5"/>
        <v>1</v>
      </c>
      <c r="AH17" s="522">
        <f t="shared" si="5"/>
        <v>0</v>
      </c>
      <c r="AI17" s="522">
        <f t="shared" si="5"/>
        <v>0</v>
      </c>
      <c r="AJ17" s="522">
        <f t="shared" si="5"/>
        <v>1</v>
      </c>
      <c r="AK17" s="523">
        <f t="shared" si="5"/>
        <v>0</v>
      </c>
      <c r="AL17" s="523">
        <f t="shared" si="5"/>
        <v>0</v>
      </c>
      <c r="AM17" s="523">
        <f t="shared" si="5"/>
        <v>0</v>
      </c>
      <c r="AN17" s="523">
        <f t="shared" si="5"/>
        <v>0</v>
      </c>
    </row>
    <row r="18" spans="1:40" ht="15.75" thickBot="1" x14ac:dyDescent="0.3">
      <c r="A18" s="509"/>
      <c r="B18" s="510"/>
      <c r="C18" s="660" t="s">
        <v>138</v>
      </c>
      <c r="D18" s="661"/>
      <c r="E18" s="662"/>
      <c r="F18" s="524">
        <f>SUM(F3:F14)</f>
        <v>320</v>
      </c>
      <c r="G18" s="524">
        <f t="shared" ref="G18:R18" si="6">SUM(G3:G14)</f>
        <v>256</v>
      </c>
      <c r="H18" s="524">
        <f t="shared" si="6"/>
        <v>1</v>
      </c>
      <c r="I18" s="524">
        <f t="shared" si="6"/>
        <v>0</v>
      </c>
      <c r="J18" s="524">
        <f t="shared" si="6"/>
        <v>40</v>
      </c>
      <c r="K18" s="524">
        <f t="shared" si="6"/>
        <v>29</v>
      </c>
      <c r="L18" s="524">
        <f t="shared" si="6"/>
        <v>0</v>
      </c>
      <c r="M18" s="524">
        <f t="shared" si="6"/>
        <v>20</v>
      </c>
      <c r="N18" s="524">
        <f t="shared" si="6"/>
        <v>1</v>
      </c>
      <c r="O18" s="524">
        <f t="shared" si="6"/>
        <v>0</v>
      </c>
      <c r="P18" s="524">
        <f t="shared" si="6"/>
        <v>2</v>
      </c>
      <c r="Q18" s="524">
        <f t="shared" si="6"/>
        <v>2</v>
      </c>
      <c r="R18" s="524">
        <f t="shared" si="6"/>
        <v>26</v>
      </c>
      <c r="S18" s="525"/>
      <c r="T18" s="525"/>
      <c r="U18" s="525"/>
      <c r="V18" s="525"/>
      <c r="W18" s="526"/>
      <c r="X18" s="534" t="s">
        <v>138</v>
      </c>
      <c r="Y18" s="524">
        <f t="shared" ref="Y18:AN18" si="7">SUM(Y3:Y14)</f>
        <v>12</v>
      </c>
      <c r="Z18" s="524">
        <f t="shared" si="7"/>
        <v>7</v>
      </c>
      <c r="AA18" s="524">
        <f t="shared" si="7"/>
        <v>0</v>
      </c>
      <c r="AB18" s="524">
        <f t="shared" si="7"/>
        <v>5</v>
      </c>
      <c r="AC18" s="528">
        <f t="shared" si="7"/>
        <v>5</v>
      </c>
      <c r="AD18" s="528">
        <f t="shared" si="7"/>
        <v>4</v>
      </c>
      <c r="AE18" s="528">
        <f t="shared" si="7"/>
        <v>0</v>
      </c>
      <c r="AF18" s="528">
        <f t="shared" si="7"/>
        <v>1</v>
      </c>
      <c r="AG18" s="529">
        <f t="shared" si="7"/>
        <v>7</v>
      </c>
      <c r="AH18" s="529">
        <f t="shared" si="7"/>
        <v>3</v>
      </c>
      <c r="AI18" s="529">
        <f t="shared" si="7"/>
        <v>0</v>
      </c>
      <c r="AJ18" s="529">
        <f t="shared" si="7"/>
        <v>4</v>
      </c>
      <c r="AK18" s="530">
        <f t="shared" si="7"/>
        <v>0</v>
      </c>
      <c r="AL18" s="530">
        <f t="shared" si="7"/>
        <v>0</v>
      </c>
      <c r="AM18" s="530">
        <f t="shared" si="7"/>
        <v>0</v>
      </c>
      <c r="AN18" s="530">
        <f t="shared" si="7"/>
        <v>0</v>
      </c>
    </row>
    <row r="19" spans="1:40" x14ac:dyDescent="0.25">
      <c r="A19" s="683" t="s">
        <v>641</v>
      </c>
      <c r="B19" s="684"/>
      <c r="C19" s="684"/>
      <c r="D19" s="684"/>
      <c r="E19" s="684"/>
      <c r="F19" s="684"/>
      <c r="G19" s="684"/>
      <c r="H19" s="684"/>
      <c r="I19" s="684"/>
      <c r="J19" s="684"/>
      <c r="K19" s="684"/>
      <c r="L19" s="684"/>
      <c r="M19" s="684"/>
      <c r="N19" s="684"/>
      <c r="O19" s="684"/>
      <c r="P19" s="684"/>
      <c r="Q19" s="684"/>
      <c r="R19" s="684"/>
      <c r="S19" s="684"/>
      <c r="T19" s="684"/>
      <c r="U19" s="684"/>
      <c r="V19" s="684"/>
      <c r="W19" s="684"/>
      <c r="X19" s="684"/>
      <c r="Y19" s="684"/>
      <c r="Z19" s="684"/>
      <c r="AA19" s="684"/>
      <c r="AB19" s="684"/>
      <c r="AC19" s="684"/>
      <c r="AD19" s="684"/>
      <c r="AE19" s="684"/>
      <c r="AF19" s="684"/>
      <c r="AG19" s="684"/>
      <c r="AH19" s="684"/>
      <c r="AI19" s="684"/>
      <c r="AJ19" s="684"/>
      <c r="AK19" s="684"/>
      <c r="AL19" s="684"/>
      <c r="AM19" s="684"/>
      <c r="AN19" s="684"/>
    </row>
    <row r="20" spans="1:40" x14ac:dyDescent="0.25">
      <c r="A20" s="622" t="s">
        <v>181</v>
      </c>
      <c r="B20" s="9"/>
      <c r="C20" s="9"/>
      <c r="D20" s="9"/>
      <c r="E20" s="9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40" x14ac:dyDescent="0.25">
      <c r="A21" s="206" t="s">
        <v>593</v>
      </c>
      <c r="B21" s="9"/>
      <c r="C21" s="9"/>
      <c r="D21" s="9"/>
      <c r="E21" s="9"/>
      <c r="F21" s="18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40" x14ac:dyDescent="0.25">
      <c r="A22" s="609" t="s">
        <v>639</v>
      </c>
      <c r="B22" s="9"/>
      <c r="C22" s="9"/>
      <c r="D22" s="9"/>
      <c r="E22" s="9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40" x14ac:dyDescent="0.25">
      <c r="A23" s="609" t="s">
        <v>640</v>
      </c>
      <c r="B23" s="9"/>
      <c r="C23" s="9"/>
      <c r="D23" s="9"/>
      <c r="E23" s="9"/>
      <c r="F23" s="18"/>
      <c r="G23" s="18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40" x14ac:dyDescent="0.25">
      <c r="A24" s="197"/>
      <c r="B24" s="9" t="s">
        <v>45</v>
      </c>
      <c r="C24" s="9"/>
      <c r="D24" s="9"/>
    </row>
    <row r="25" spans="1:40" x14ac:dyDescent="0.25">
      <c r="A25" s="195"/>
      <c r="B25" s="9" t="s">
        <v>43</v>
      </c>
      <c r="C25" s="9"/>
      <c r="D25" s="9"/>
    </row>
    <row r="26" spans="1:40" x14ac:dyDescent="0.25">
      <c r="A26" s="196"/>
      <c r="B26" s="9" t="s">
        <v>44</v>
      </c>
      <c r="C26" s="9"/>
      <c r="D26" s="9"/>
    </row>
    <row r="27" spans="1:40" x14ac:dyDescent="0.25">
      <c r="A27" s="19" t="s">
        <v>28</v>
      </c>
      <c r="B27" s="9"/>
      <c r="C27" s="9"/>
      <c r="D27" s="9"/>
    </row>
  </sheetData>
  <mergeCells count="11">
    <mergeCell ref="P1:R1"/>
    <mergeCell ref="A1:C1"/>
    <mergeCell ref="E1:G1"/>
    <mergeCell ref="H1:I1"/>
    <mergeCell ref="J1:M1"/>
    <mergeCell ref="N1:O1"/>
    <mergeCell ref="A19:AN19"/>
    <mergeCell ref="C15:E15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workbookViewId="0">
      <selection activeCell="Q9" sqref="Q9"/>
    </sheetView>
  </sheetViews>
  <sheetFormatPr defaultRowHeight="15" x14ac:dyDescent="0.25"/>
  <cols>
    <col min="1" max="2" width="4.7109375" customWidth="1"/>
    <col min="4" max="7" width="4.7109375" customWidth="1"/>
    <col min="8" max="10" width="6.7109375" customWidth="1"/>
    <col min="11" max="16" width="4.7109375" customWidth="1"/>
  </cols>
  <sheetData>
    <row r="1" spans="1:17" ht="15.75" thickBot="1" x14ac:dyDescent="0.3">
      <c r="A1" s="456" t="s">
        <v>48</v>
      </c>
      <c r="B1" s="457" t="s">
        <v>49</v>
      </c>
      <c r="C1" s="272"/>
      <c r="D1" s="272" t="s">
        <v>0</v>
      </c>
      <c r="E1" s="273" t="s">
        <v>1</v>
      </c>
      <c r="F1" s="272" t="s">
        <v>2</v>
      </c>
      <c r="G1" s="272" t="s">
        <v>3</v>
      </c>
      <c r="H1" s="272" t="s">
        <v>4</v>
      </c>
      <c r="I1" s="272" t="s">
        <v>5</v>
      </c>
      <c r="J1" s="273" t="s">
        <v>50</v>
      </c>
      <c r="K1" s="272" t="s">
        <v>21</v>
      </c>
      <c r="L1" s="272" t="s">
        <v>22</v>
      </c>
      <c r="M1" s="272" t="s">
        <v>67</v>
      </c>
      <c r="N1" s="272" t="s">
        <v>53</v>
      </c>
      <c r="O1" s="272" t="s">
        <v>54</v>
      </c>
      <c r="P1" s="273" t="s">
        <v>51</v>
      </c>
    </row>
    <row r="2" spans="1:17" ht="15.75" thickBot="1" x14ac:dyDescent="0.3">
      <c r="A2" s="458">
        <v>1</v>
      </c>
      <c r="B2" s="598" t="s">
        <v>52</v>
      </c>
      <c r="C2" s="289" t="s">
        <v>40</v>
      </c>
      <c r="D2" s="277">
        <v>5</v>
      </c>
      <c r="E2" s="276">
        <v>5</v>
      </c>
      <c r="F2" s="277">
        <v>0</v>
      </c>
      <c r="G2" s="277">
        <v>0</v>
      </c>
      <c r="H2" s="277">
        <v>160</v>
      </c>
      <c r="I2" s="277">
        <v>82</v>
      </c>
      <c r="J2" s="276">
        <f t="shared" ref="J2:J7" si="0">SUM(H2-I2)</f>
        <v>78</v>
      </c>
      <c r="K2" s="277">
        <v>3</v>
      </c>
      <c r="L2" s="277">
        <v>0</v>
      </c>
      <c r="M2" s="277">
        <v>3</v>
      </c>
      <c r="N2" s="277">
        <v>20</v>
      </c>
      <c r="O2" s="277">
        <v>11</v>
      </c>
      <c r="P2" s="276">
        <f t="shared" ref="P2:P7" si="1">SUM(E2*4)+(F2*2)+K2+L2+M2</f>
        <v>26</v>
      </c>
    </row>
    <row r="3" spans="1:17" ht="15.75" thickBot="1" x14ac:dyDescent="0.3">
      <c r="A3" s="458">
        <v>2</v>
      </c>
      <c r="B3" s="598" t="s">
        <v>52</v>
      </c>
      <c r="C3" s="287" t="s">
        <v>32</v>
      </c>
      <c r="D3" s="277">
        <v>5</v>
      </c>
      <c r="E3" s="276">
        <v>3</v>
      </c>
      <c r="F3" s="277">
        <v>0</v>
      </c>
      <c r="G3" s="277">
        <v>2</v>
      </c>
      <c r="H3" s="277">
        <v>119</v>
      </c>
      <c r="I3" s="277">
        <v>83</v>
      </c>
      <c r="J3" s="276">
        <f t="shared" si="0"/>
        <v>36</v>
      </c>
      <c r="K3" s="277">
        <v>2</v>
      </c>
      <c r="L3" s="277">
        <v>1</v>
      </c>
      <c r="M3" s="277">
        <v>0</v>
      </c>
      <c r="N3" s="277">
        <v>13</v>
      </c>
      <c r="O3" s="277">
        <v>11</v>
      </c>
      <c r="P3" s="276">
        <f t="shared" si="1"/>
        <v>15</v>
      </c>
    </row>
    <row r="4" spans="1:17" ht="15.75" thickBot="1" x14ac:dyDescent="0.3">
      <c r="A4" s="458">
        <v>3</v>
      </c>
      <c r="B4" s="598" t="s">
        <v>306</v>
      </c>
      <c r="C4" s="288" t="s">
        <v>36</v>
      </c>
      <c r="D4" s="277">
        <v>5</v>
      </c>
      <c r="E4" s="276">
        <v>3</v>
      </c>
      <c r="F4" s="277">
        <v>0</v>
      </c>
      <c r="G4" s="277">
        <v>2</v>
      </c>
      <c r="H4" s="277">
        <v>101</v>
      </c>
      <c r="I4" s="277">
        <v>128</v>
      </c>
      <c r="J4" s="276">
        <f t="shared" si="0"/>
        <v>-27</v>
      </c>
      <c r="K4" s="277">
        <v>1</v>
      </c>
      <c r="L4" s="277">
        <v>0</v>
      </c>
      <c r="M4" s="277">
        <v>0</v>
      </c>
      <c r="N4" s="277">
        <v>11</v>
      </c>
      <c r="O4" s="277">
        <v>14</v>
      </c>
      <c r="P4" s="276">
        <f t="shared" si="1"/>
        <v>13</v>
      </c>
    </row>
    <row r="5" spans="1:17" ht="15.75" thickBot="1" x14ac:dyDescent="0.3">
      <c r="A5" s="458">
        <v>4</v>
      </c>
      <c r="B5" s="598" t="s">
        <v>52</v>
      </c>
      <c r="C5" s="453" t="s">
        <v>35</v>
      </c>
      <c r="D5" s="277">
        <v>5</v>
      </c>
      <c r="E5" s="276">
        <v>2</v>
      </c>
      <c r="F5" s="277">
        <v>0</v>
      </c>
      <c r="G5" s="277">
        <v>3</v>
      </c>
      <c r="H5" s="277">
        <v>108</v>
      </c>
      <c r="I5" s="277">
        <v>94</v>
      </c>
      <c r="J5" s="276">
        <f t="shared" si="0"/>
        <v>14</v>
      </c>
      <c r="K5" s="277">
        <v>0</v>
      </c>
      <c r="L5" s="277">
        <v>3</v>
      </c>
      <c r="M5" s="277">
        <v>0</v>
      </c>
      <c r="N5" s="277">
        <v>8</v>
      </c>
      <c r="O5" s="277">
        <v>6</v>
      </c>
      <c r="P5" s="276">
        <f t="shared" si="1"/>
        <v>11</v>
      </c>
    </row>
    <row r="6" spans="1:17" ht="15.75" thickBot="1" x14ac:dyDescent="0.3">
      <c r="A6" s="458">
        <v>5</v>
      </c>
      <c r="B6" s="469" t="s">
        <v>402</v>
      </c>
      <c r="C6" s="454" t="s">
        <v>30</v>
      </c>
      <c r="D6" s="274">
        <v>5</v>
      </c>
      <c r="E6" s="275">
        <v>2</v>
      </c>
      <c r="F6" s="274">
        <v>0</v>
      </c>
      <c r="G6" s="274">
        <v>3</v>
      </c>
      <c r="H6" s="274">
        <v>102</v>
      </c>
      <c r="I6" s="274">
        <v>92</v>
      </c>
      <c r="J6" s="276">
        <f t="shared" si="0"/>
        <v>10</v>
      </c>
      <c r="K6" s="277">
        <v>1</v>
      </c>
      <c r="L6" s="277">
        <v>1</v>
      </c>
      <c r="M6" s="277">
        <v>0</v>
      </c>
      <c r="N6" s="274">
        <v>14</v>
      </c>
      <c r="O6" s="274">
        <v>9</v>
      </c>
      <c r="P6" s="276">
        <f t="shared" si="1"/>
        <v>10</v>
      </c>
    </row>
    <row r="7" spans="1:17" ht="15.75" thickBot="1" x14ac:dyDescent="0.3">
      <c r="A7" s="458">
        <v>6</v>
      </c>
      <c r="B7" s="459" t="s">
        <v>52</v>
      </c>
      <c r="C7" s="451" t="s">
        <v>33</v>
      </c>
      <c r="D7" s="277">
        <v>5</v>
      </c>
      <c r="E7" s="276">
        <v>0</v>
      </c>
      <c r="F7" s="277">
        <v>0</v>
      </c>
      <c r="G7" s="277">
        <v>5</v>
      </c>
      <c r="H7" s="277">
        <v>92</v>
      </c>
      <c r="I7" s="277">
        <v>203</v>
      </c>
      <c r="J7" s="276">
        <f t="shared" si="0"/>
        <v>-111</v>
      </c>
      <c r="K7" s="277">
        <v>0</v>
      </c>
      <c r="L7" s="277">
        <v>1</v>
      </c>
      <c r="M7" s="277">
        <v>0</v>
      </c>
      <c r="N7" s="277">
        <v>12</v>
      </c>
      <c r="O7" s="277">
        <v>27</v>
      </c>
      <c r="P7" s="276">
        <f t="shared" si="1"/>
        <v>1</v>
      </c>
    </row>
    <row r="8" spans="1:17" x14ac:dyDescent="0.25">
      <c r="A8" s="284"/>
      <c r="B8" s="285"/>
      <c r="C8" s="290"/>
      <c r="D8" s="286">
        <f t="shared" ref="D8:G8" si="2">SUM(D2:D7)</f>
        <v>30</v>
      </c>
      <c r="E8" s="286">
        <f t="shared" si="2"/>
        <v>15</v>
      </c>
      <c r="F8" s="286">
        <f t="shared" si="2"/>
        <v>0</v>
      </c>
      <c r="G8" s="286">
        <f t="shared" si="2"/>
        <v>15</v>
      </c>
      <c r="H8" s="286">
        <f t="shared" ref="H8:P8" si="3">SUM(H2:H7)</f>
        <v>682</v>
      </c>
      <c r="I8" s="286">
        <f t="shared" si="3"/>
        <v>682</v>
      </c>
      <c r="J8" s="286">
        <f t="shared" si="3"/>
        <v>0</v>
      </c>
      <c r="K8" s="286">
        <f t="shared" si="3"/>
        <v>7</v>
      </c>
      <c r="L8" s="286">
        <f t="shared" si="3"/>
        <v>6</v>
      </c>
      <c r="M8" s="286">
        <f t="shared" si="3"/>
        <v>3</v>
      </c>
      <c r="N8" s="286">
        <f t="shared" si="3"/>
        <v>78</v>
      </c>
      <c r="O8" s="286">
        <f t="shared" si="3"/>
        <v>78</v>
      </c>
      <c r="P8" s="286">
        <f t="shared" si="3"/>
        <v>76</v>
      </c>
      <c r="Q8" s="286" t="s">
        <v>59</v>
      </c>
    </row>
    <row r="9" spans="1:17" x14ac:dyDescent="0.25">
      <c r="A9" t="s">
        <v>68</v>
      </c>
    </row>
    <row r="11" spans="1:17" x14ac:dyDescent="0.25">
      <c r="A11" s="581" t="s">
        <v>401</v>
      </c>
    </row>
    <row r="12" spans="1:17" ht="15.75" thickBot="1" x14ac:dyDescent="0.3"/>
    <row r="13" spans="1:17" ht="15.75" thickBot="1" x14ac:dyDescent="0.3">
      <c r="A13" s="456" t="s">
        <v>48</v>
      </c>
      <c r="B13" s="457" t="s">
        <v>49</v>
      </c>
      <c r="C13" s="457"/>
      <c r="D13" s="457" t="s">
        <v>0</v>
      </c>
      <c r="E13" s="571" t="s">
        <v>1</v>
      </c>
      <c r="F13" s="457" t="s">
        <v>2</v>
      </c>
      <c r="G13" s="457" t="s">
        <v>3</v>
      </c>
      <c r="H13" s="457" t="s">
        <v>4</v>
      </c>
      <c r="I13" s="457" t="s">
        <v>5</v>
      </c>
      <c r="J13" s="571" t="s">
        <v>50</v>
      </c>
      <c r="K13" s="457" t="s">
        <v>21</v>
      </c>
      <c r="L13" s="457" t="s">
        <v>22</v>
      </c>
      <c r="M13" s="457" t="s">
        <v>67</v>
      </c>
      <c r="N13" s="457" t="s">
        <v>53</v>
      </c>
      <c r="O13" s="457" t="s">
        <v>54</v>
      </c>
      <c r="P13" s="571" t="s">
        <v>51</v>
      </c>
    </row>
    <row r="14" spans="1:17" ht="15.75" thickBot="1" x14ac:dyDescent="0.3">
      <c r="A14" s="572">
        <v>1</v>
      </c>
      <c r="B14" s="469" t="s">
        <v>52</v>
      </c>
      <c r="C14" s="579" t="s">
        <v>40</v>
      </c>
      <c r="D14" s="574">
        <v>4</v>
      </c>
      <c r="E14" s="577">
        <v>4</v>
      </c>
      <c r="F14" s="574">
        <v>0</v>
      </c>
      <c r="G14" s="574">
        <v>0</v>
      </c>
      <c r="H14" s="574">
        <v>136</v>
      </c>
      <c r="I14" s="574">
        <v>67</v>
      </c>
      <c r="J14" s="577">
        <v>69</v>
      </c>
      <c r="K14" s="574">
        <v>3</v>
      </c>
      <c r="L14" s="574">
        <v>0</v>
      </c>
      <c r="M14" s="574">
        <v>0</v>
      </c>
      <c r="N14" s="574">
        <v>17</v>
      </c>
      <c r="O14" s="574">
        <v>8</v>
      </c>
      <c r="P14" s="577">
        <v>19</v>
      </c>
    </row>
    <row r="15" spans="1:17" ht="15.75" thickBot="1" x14ac:dyDescent="0.3">
      <c r="A15" s="572">
        <v>2</v>
      </c>
      <c r="B15" s="469" t="s">
        <v>306</v>
      </c>
      <c r="C15" s="578" t="s">
        <v>32</v>
      </c>
      <c r="D15" s="574">
        <v>4</v>
      </c>
      <c r="E15" s="577">
        <v>2</v>
      </c>
      <c r="F15" s="574">
        <v>0</v>
      </c>
      <c r="G15" s="574">
        <v>2</v>
      </c>
      <c r="H15" s="574">
        <v>105</v>
      </c>
      <c r="I15" s="574">
        <v>70</v>
      </c>
      <c r="J15" s="577">
        <v>35</v>
      </c>
      <c r="K15" s="574">
        <v>2</v>
      </c>
      <c r="L15" s="574">
        <v>1</v>
      </c>
      <c r="M15" s="574">
        <v>0</v>
      </c>
      <c r="N15" s="574">
        <v>12</v>
      </c>
      <c r="O15" s="574">
        <v>10</v>
      </c>
      <c r="P15" s="577">
        <v>11</v>
      </c>
    </row>
    <row r="16" spans="1:17" ht="15.75" thickBot="1" x14ac:dyDescent="0.3">
      <c r="A16" s="572">
        <v>3</v>
      </c>
      <c r="B16" s="469" t="s">
        <v>305</v>
      </c>
      <c r="C16" s="573" t="s">
        <v>30</v>
      </c>
      <c r="D16" s="575">
        <v>4</v>
      </c>
      <c r="E16" s="576">
        <v>2</v>
      </c>
      <c r="F16" s="575">
        <v>0</v>
      </c>
      <c r="G16" s="575">
        <v>2</v>
      </c>
      <c r="H16" s="575">
        <v>87</v>
      </c>
      <c r="I16" s="575">
        <v>68</v>
      </c>
      <c r="J16" s="577">
        <v>19</v>
      </c>
      <c r="K16" s="574">
        <v>1</v>
      </c>
      <c r="L16" s="574">
        <v>1</v>
      </c>
      <c r="M16" s="574">
        <v>0</v>
      </c>
      <c r="N16" s="575">
        <v>11</v>
      </c>
      <c r="O16" s="575">
        <v>6</v>
      </c>
      <c r="P16" s="577">
        <v>10</v>
      </c>
    </row>
    <row r="17" spans="1:16" ht="15.75" thickBot="1" x14ac:dyDescent="0.3">
      <c r="A17" s="572">
        <v>4</v>
      </c>
      <c r="B17" s="469" t="s">
        <v>304</v>
      </c>
      <c r="C17" s="453" t="s">
        <v>35</v>
      </c>
      <c r="D17" s="574">
        <v>4</v>
      </c>
      <c r="E17" s="577">
        <v>2</v>
      </c>
      <c r="F17" s="574">
        <v>0</v>
      </c>
      <c r="G17" s="574">
        <v>2</v>
      </c>
      <c r="H17" s="574">
        <v>95</v>
      </c>
      <c r="I17" s="574">
        <v>80</v>
      </c>
      <c r="J17" s="577">
        <v>15</v>
      </c>
      <c r="K17" s="574">
        <v>0</v>
      </c>
      <c r="L17" s="574">
        <v>2</v>
      </c>
      <c r="M17" s="574">
        <v>0</v>
      </c>
      <c r="N17" s="574">
        <v>7</v>
      </c>
      <c r="O17" s="574">
        <v>5</v>
      </c>
      <c r="P17" s="577">
        <v>10</v>
      </c>
    </row>
    <row r="18" spans="1:16" ht="15.75" thickBot="1" x14ac:dyDescent="0.3">
      <c r="A18" s="572">
        <v>5</v>
      </c>
      <c r="B18" s="469" t="s">
        <v>402</v>
      </c>
      <c r="C18" s="580" t="s">
        <v>36</v>
      </c>
      <c r="D18" s="574">
        <v>4</v>
      </c>
      <c r="E18" s="577">
        <v>2</v>
      </c>
      <c r="F18" s="574">
        <v>0</v>
      </c>
      <c r="G18" s="574">
        <v>2</v>
      </c>
      <c r="H18" s="574">
        <v>72</v>
      </c>
      <c r="I18" s="574">
        <v>101</v>
      </c>
      <c r="J18" s="577">
        <v>-29</v>
      </c>
      <c r="K18" s="574">
        <v>0</v>
      </c>
      <c r="L18" s="574">
        <v>0</v>
      </c>
      <c r="M18" s="574">
        <v>0</v>
      </c>
      <c r="N18" s="574">
        <v>7</v>
      </c>
      <c r="O18" s="574">
        <v>11</v>
      </c>
      <c r="P18" s="577">
        <v>8</v>
      </c>
    </row>
    <row r="19" spans="1:16" ht="15.75" thickBot="1" x14ac:dyDescent="0.3">
      <c r="A19" s="572">
        <v>6</v>
      </c>
      <c r="B19" s="469" t="s">
        <v>52</v>
      </c>
      <c r="C19" s="451" t="s">
        <v>33</v>
      </c>
      <c r="D19" s="574">
        <v>4</v>
      </c>
      <c r="E19" s="577">
        <v>0</v>
      </c>
      <c r="F19" s="574">
        <v>0</v>
      </c>
      <c r="G19" s="574">
        <v>4</v>
      </c>
      <c r="H19" s="574">
        <v>65</v>
      </c>
      <c r="I19" s="574">
        <v>174</v>
      </c>
      <c r="J19" s="577">
        <v>-109</v>
      </c>
      <c r="K19" s="574">
        <v>0</v>
      </c>
      <c r="L19" s="574">
        <v>0</v>
      </c>
      <c r="M19" s="574">
        <v>0</v>
      </c>
      <c r="N19" s="574">
        <v>9</v>
      </c>
      <c r="O19" s="574">
        <v>23</v>
      </c>
      <c r="P19" s="577">
        <v>0</v>
      </c>
    </row>
    <row r="21" spans="1:16" x14ac:dyDescent="0.25">
      <c r="A21" s="581" t="s">
        <v>341</v>
      </c>
    </row>
    <row r="22" spans="1:16" ht="15.75" thickBot="1" x14ac:dyDescent="0.3"/>
    <row r="23" spans="1:16" ht="15.75" thickBot="1" x14ac:dyDescent="0.3">
      <c r="A23" s="456" t="s">
        <v>48</v>
      </c>
      <c r="B23" s="457" t="s">
        <v>49</v>
      </c>
      <c r="C23" s="457"/>
      <c r="D23" s="457" t="s">
        <v>0</v>
      </c>
      <c r="E23" s="571" t="s">
        <v>1</v>
      </c>
      <c r="F23" s="457" t="s">
        <v>2</v>
      </c>
      <c r="G23" s="457" t="s">
        <v>3</v>
      </c>
      <c r="H23" s="457" t="s">
        <v>4</v>
      </c>
      <c r="I23" s="457" t="s">
        <v>5</v>
      </c>
      <c r="J23" s="571" t="s">
        <v>50</v>
      </c>
      <c r="K23" s="457" t="s">
        <v>21</v>
      </c>
      <c r="L23" s="457" t="s">
        <v>22</v>
      </c>
      <c r="M23" s="457" t="s">
        <v>67</v>
      </c>
      <c r="N23" s="457" t="s">
        <v>53</v>
      </c>
      <c r="O23" s="457" t="s">
        <v>54</v>
      </c>
      <c r="P23" s="571" t="s">
        <v>51</v>
      </c>
    </row>
    <row r="24" spans="1:16" ht="15.75" thickBot="1" x14ac:dyDescent="0.3">
      <c r="A24" s="572">
        <v>1</v>
      </c>
      <c r="B24" s="469" t="s">
        <v>52</v>
      </c>
      <c r="C24" s="579" t="s">
        <v>40</v>
      </c>
      <c r="D24" s="574">
        <v>3</v>
      </c>
      <c r="E24" s="577">
        <v>3</v>
      </c>
      <c r="F24" s="574">
        <v>0</v>
      </c>
      <c r="G24" s="574">
        <v>0</v>
      </c>
      <c r="H24" s="574">
        <v>108</v>
      </c>
      <c r="I24" s="574">
        <v>59</v>
      </c>
      <c r="J24" s="577">
        <v>49</v>
      </c>
      <c r="K24" s="574">
        <v>2</v>
      </c>
      <c r="L24" s="574">
        <v>0</v>
      </c>
      <c r="M24" s="574">
        <v>0</v>
      </c>
      <c r="N24" s="574">
        <v>13</v>
      </c>
      <c r="O24" s="574">
        <v>7</v>
      </c>
      <c r="P24" s="577">
        <v>14</v>
      </c>
    </row>
    <row r="25" spans="1:16" ht="15.75" thickBot="1" x14ac:dyDescent="0.3">
      <c r="A25" s="572">
        <v>2</v>
      </c>
      <c r="B25" s="469" t="s">
        <v>52</v>
      </c>
      <c r="C25" s="573" t="s">
        <v>30</v>
      </c>
      <c r="D25" s="575">
        <v>3</v>
      </c>
      <c r="E25" s="576">
        <v>2</v>
      </c>
      <c r="F25" s="575">
        <v>0</v>
      </c>
      <c r="G25" s="575">
        <v>1</v>
      </c>
      <c r="H25" s="575">
        <v>71</v>
      </c>
      <c r="I25" s="575">
        <v>46</v>
      </c>
      <c r="J25" s="577">
        <v>25</v>
      </c>
      <c r="K25" s="574">
        <v>1</v>
      </c>
      <c r="L25" s="574">
        <v>0</v>
      </c>
      <c r="M25" s="574">
        <v>0</v>
      </c>
      <c r="N25" s="575">
        <v>10</v>
      </c>
      <c r="O25" s="575">
        <v>5</v>
      </c>
      <c r="P25" s="577">
        <v>9</v>
      </c>
    </row>
    <row r="26" spans="1:16" ht="15.75" thickBot="1" x14ac:dyDescent="0.3">
      <c r="A26" s="572">
        <v>3</v>
      </c>
      <c r="B26" s="469" t="s">
        <v>304</v>
      </c>
      <c r="C26" s="580" t="s">
        <v>36</v>
      </c>
      <c r="D26" s="574">
        <v>3</v>
      </c>
      <c r="E26" s="577">
        <v>2</v>
      </c>
      <c r="F26" s="574">
        <v>0</v>
      </c>
      <c r="G26" s="574">
        <v>1</v>
      </c>
      <c r="H26" s="574">
        <v>64</v>
      </c>
      <c r="I26" s="574">
        <v>73</v>
      </c>
      <c r="J26" s="577">
        <v>-9</v>
      </c>
      <c r="K26" s="574">
        <v>0</v>
      </c>
      <c r="L26" s="574">
        <v>0</v>
      </c>
      <c r="M26" s="574">
        <v>0</v>
      </c>
      <c r="N26" s="574">
        <v>6</v>
      </c>
      <c r="O26" s="574">
        <v>7</v>
      </c>
      <c r="P26" s="577">
        <v>8</v>
      </c>
    </row>
    <row r="27" spans="1:16" ht="15.75" thickBot="1" x14ac:dyDescent="0.3">
      <c r="A27" s="572">
        <v>4</v>
      </c>
      <c r="B27" s="469" t="s">
        <v>305</v>
      </c>
      <c r="C27" s="578" t="s">
        <v>32</v>
      </c>
      <c r="D27" s="574">
        <v>3</v>
      </c>
      <c r="E27" s="577">
        <v>1</v>
      </c>
      <c r="F27" s="574">
        <v>0</v>
      </c>
      <c r="G27" s="574">
        <v>2</v>
      </c>
      <c r="H27" s="574">
        <v>67</v>
      </c>
      <c r="I27" s="574">
        <v>56</v>
      </c>
      <c r="J27" s="577">
        <v>11</v>
      </c>
      <c r="K27" s="574">
        <v>1</v>
      </c>
      <c r="L27" s="574">
        <v>1</v>
      </c>
      <c r="M27" s="574">
        <v>0</v>
      </c>
      <c r="N27" s="574">
        <v>7</v>
      </c>
      <c r="O27" s="574">
        <v>8</v>
      </c>
      <c r="P27" s="577">
        <v>6</v>
      </c>
    </row>
    <row r="28" spans="1:16" ht="15.75" thickBot="1" x14ac:dyDescent="0.3">
      <c r="A28" s="572">
        <v>5</v>
      </c>
      <c r="B28" s="469" t="s">
        <v>52</v>
      </c>
      <c r="C28" s="453" t="s">
        <v>35</v>
      </c>
      <c r="D28" s="574">
        <v>3</v>
      </c>
      <c r="E28" s="577">
        <v>1</v>
      </c>
      <c r="F28" s="574">
        <v>0</v>
      </c>
      <c r="G28" s="574">
        <v>2</v>
      </c>
      <c r="H28" s="574">
        <v>73</v>
      </c>
      <c r="I28" s="574">
        <v>64</v>
      </c>
      <c r="J28" s="577">
        <v>9</v>
      </c>
      <c r="K28" s="574">
        <v>0</v>
      </c>
      <c r="L28" s="574">
        <v>2</v>
      </c>
      <c r="M28" s="574">
        <v>0</v>
      </c>
      <c r="N28" s="574">
        <v>6</v>
      </c>
      <c r="O28" s="574">
        <v>4</v>
      </c>
      <c r="P28" s="577">
        <v>6</v>
      </c>
    </row>
    <row r="29" spans="1:16" ht="15.75" thickBot="1" x14ac:dyDescent="0.3">
      <c r="A29" s="572">
        <v>6</v>
      </c>
      <c r="B29" s="469" t="s">
        <v>52</v>
      </c>
      <c r="C29" s="451" t="s">
        <v>33</v>
      </c>
      <c r="D29" s="574">
        <v>3</v>
      </c>
      <c r="E29" s="577">
        <v>0</v>
      </c>
      <c r="F29" s="574">
        <v>0</v>
      </c>
      <c r="G29" s="574">
        <v>3</v>
      </c>
      <c r="H29" s="574">
        <v>51</v>
      </c>
      <c r="I29" s="574">
        <v>136</v>
      </c>
      <c r="J29" s="577">
        <v>-85</v>
      </c>
      <c r="K29" s="574">
        <v>0</v>
      </c>
      <c r="L29" s="574">
        <v>0</v>
      </c>
      <c r="M29" s="574">
        <v>0</v>
      </c>
      <c r="N29" s="574">
        <v>7</v>
      </c>
      <c r="O29" s="574">
        <v>18</v>
      </c>
      <c r="P29" s="577">
        <v>0</v>
      </c>
    </row>
    <row r="31" spans="1:16" x14ac:dyDescent="0.25">
      <c r="A31" s="581" t="s">
        <v>307</v>
      </c>
    </row>
    <row r="32" spans="1:16" ht="15.75" thickBot="1" x14ac:dyDescent="0.3"/>
    <row r="33" spans="1:16" ht="15.75" thickBot="1" x14ac:dyDescent="0.3">
      <c r="A33" s="456" t="s">
        <v>48</v>
      </c>
      <c r="B33" s="457" t="s">
        <v>49</v>
      </c>
      <c r="C33" s="457"/>
      <c r="D33" s="457" t="s">
        <v>0</v>
      </c>
      <c r="E33" s="571" t="s">
        <v>1</v>
      </c>
      <c r="F33" s="457" t="s">
        <v>2</v>
      </c>
      <c r="G33" s="457" t="s">
        <v>3</v>
      </c>
      <c r="H33" s="457" t="s">
        <v>4</v>
      </c>
      <c r="I33" s="457" t="s">
        <v>5</v>
      </c>
      <c r="J33" s="571" t="s">
        <v>50</v>
      </c>
      <c r="K33" s="457" t="s">
        <v>21</v>
      </c>
      <c r="L33" s="457" t="s">
        <v>22</v>
      </c>
      <c r="M33" s="457" t="s">
        <v>67</v>
      </c>
      <c r="N33" s="457" t="s">
        <v>53</v>
      </c>
      <c r="O33" s="457" t="s">
        <v>54</v>
      </c>
      <c r="P33" s="571" t="s">
        <v>51</v>
      </c>
    </row>
    <row r="34" spans="1:16" ht="15.75" thickBot="1" x14ac:dyDescent="0.3">
      <c r="A34" s="458">
        <v>1</v>
      </c>
      <c r="B34" s="598" t="s">
        <v>306</v>
      </c>
      <c r="C34" s="579" t="s">
        <v>40</v>
      </c>
      <c r="D34" s="574">
        <v>2</v>
      </c>
      <c r="E34" s="577">
        <v>2</v>
      </c>
      <c r="F34" s="574">
        <v>0</v>
      </c>
      <c r="G34" s="574">
        <v>0</v>
      </c>
      <c r="H34" s="574">
        <v>71</v>
      </c>
      <c r="I34" s="574">
        <v>32</v>
      </c>
      <c r="J34" s="577">
        <v>39</v>
      </c>
      <c r="K34" s="574">
        <v>1</v>
      </c>
      <c r="L34" s="574">
        <v>0</v>
      </c>
      <c r="M34" s="574">
        <v>0</v>
      </c>
      <c r="N34" s="574">
        <v>8</v>
      </c>
      <c r="O34" s="574">
        <v>4</v>
      </c>
      <c r="P34" s="577">
        <v>9</v>
      </c>
    </row>
    <row r="35" spans="1:16" ht="15.75" thickBot="1" x14ac:dyDescent="0.3">
      <c r="A35" s="458">
        <v>2</v>
      </c>
      <c r="B35" s="598" t="s">
        <v>305</v>
      </c>
      <c r="C35" s="573" t="s">
        <v>30</v>
      </c>
      <c r="D35" s="575">
        <v>2</v>
      </c>
      <c r="E35" s="576">
        <v>2</v>
      </c>
      <c r="F35" s="575">
        <v>0</v>
      </c>
      <c r="G35" s="575">
        <v>0</v>
      </c>
      <c r="H35" s="575">
        <v>58</v>
      </c>
      <c r="I35" s="575">
        <v>21</v>
      </c>
      <c r="J35" s="577">
        <v>37</v>
      </c>
      <c r="K35" s="574">
        <v>1</v>
      </c>
      <c r="L35" s="574">
        <v>0</v>
      </c>
      <c r="M35" s="574">
        <v>0</v>
      </c>
      <c r="N35" s="575">
        <v>9</v>
      </c>
      <c r="O35" s="575">
        <v>2</v>
      </c>
      <c r="P35" s="577">
        <v>9</v>
      </c>
    </row>
    <row r="36" spans="1:16" ht="15.75" thickBot="1" x14ac:dyDescent="0.3">
      <c r="A36" s="458">
        <v>3</v>
      </c>
      <c r="B36" s="598" t="s">
        <v>305</v>
      </c>
      <c r="C36" s="578" t="s">
        <v>32</v>
      </c>
      <c r="D36" s="574">
        <v>2</v>
      </c>
      <c r="E36" s="577">
        <v>1</v>
      </c>
      <c r="F36" s="574">
        <v>0</v>
      </c>
      <c r="G36" s="574">
        <v>1</v>
      </c>
      <c r="H36" s="574">
        <v>40</v>
      </c>
      <c r="I36" s="574">
        <v>19</v>
      </c>
      <c r="J36" s="577">
        <v>21</v>
      </c>
      <c r="K36" s="574">
        <v>1</v>
      </c>
      <c r="L36" s="574">
        <v>1</v>
      </c>
      <c r="M36" s="574">
        <v>0</v>
      </c>
      <c r="N36" s="574">
        <v>4</v>
      </c>
      <c r="O36" s="574">
        <v>3</v>
      </c>
      <c r="P36" s="577">
        <v>6</v>
      </c>
    </row>
    <row r="37" spans="1:16" ht="15.75" thickBot="1" x14ac:dyDescent="0.3">
      <c r="A37" s="458">
        <v>4</v>
      </c>
      <c r="B37" s="598" t="s">
        <v>304</v>
      </c>
      <c r="C37" s="580" t="s">
        <v>36</v>
      </c>
      <c r="D37" s="574">
        <v>2</v>
      </c>
      <c r="E37" s="577">
        <v>1</v>
      </c>
      <c r="F37" s="574">
        <v>0</v>
      </c>
      <c r="G37" s="574">
        <v>1</v>
      </c>
      <c r="H37" s="574">
        <v>39</v>
      </c>
      <c r="I37" s="574">
        <v>60</v>
      </c>
      <c r="J37" s="577">
        <v>-21</v>
      </c>
      <c r="K37" s="574">
        <v>0</v>
      </c>
      <c r="L37" s="574">
        <v>0</v>
      </c>
      <c r="M37" s="574">
        <v>0</v>
      </c>
      <c r="N37" s="574">
        <v>3</v>
      </c>
      <c r="O37" s="574">
        <v>6</v>
      </c>
      <c r="P37" s="577">
        <v>4</v>
      </c>
    </row>
    <row r="38" spans="1:16" ht="15.75" thickBot="1" x14ac:dyDescent="0.3">
      <c r="A38" s="458">
        <v>5</v>
      </c>
      <c r="B38" s="598" t="s">
        <v>305</v>
      </c>
      <c r="C38" s="453" t="s">
        <v>35</v>
      </c>
      <c r="D38" s="574">
        <v>2</v>
      </c>
      <c r="E38" s="577">
        <v>0</v>
      </c>
      <c r="F38" s="574">
        <v>0</v>
      </c>
      <c r="G38" s="574">
        <v>2</v>
      </c>
      <c r="H38" s="574">
        <v>39</v>
      </c>
      <c r="I38" s="574">
        <v>47</v>
      </c>
      <c r="J38" s="577">
        <v>-8</v>
      </c>
      <c r="K38" s="574">
        <v>0</v>
      </c>
      <c r="L38" s="574">
        <v>2</v>
      </c>
      <c r="M38" s="574">
        <v>0</v>
      </c>
      <c r="N38" s="574">
        <v>3</v>
      </c>
      <c r="O38" s="574">
        <v>2</v>
      </c>
      <c r="P38" s="577">
        <v>2</v>
      </c>
    </row>
    <row r="39" spans="1:16" ht="15.75" thickBot="1" x14ac:dyDescent="0.3">
      <c r="A39" s="458">
        <v>6</v>
      </c>
      <c r="B39" s="459" t="s">
        <v>52</v>
      </c>
      <c r="C39" s="451" t="s">
        <v>33</v>
      </c>
      <c r="D39" s="574">
        <v>2</v>
      </c>
      <c r="E39" s="577">
        <v>0</v>
      </c>
      <c r="F39" s="574">
        <v>0</v>
      </c>
      <c r="G39" s="574">
        <v>2</v>
      </c>
      <c r="H39" s="574">
        <v>34</v>
      </c>
      <c r="I39" s="574">
        <v>102</v>
      </c>
      <c r="J39" s="577">
        <v>-68</v>
      </c>
      <c r="K39" s="574">
        <v>0</v>
      </c>
      <c r="L39" s="574">
        <v>0</v>
      </c>
      <c r="M39" s="574">
        <v>0</v>
      </c>
      <c r="N39" s="574">
        <v>5</v>
      </c>
      <c r="O39" s="574">
        <v>15</v>
      </c>
      <c r="P39" s="577">
        <v>0</v>
      </c>
    </row>
    <row r="41" spans="1:16" x14ac:dyDescent="0.25">
      <c r="A41" s="581" t="s">
        <v>241</v>
      </c>
    </row>
    <row r="42" spans="1:16" ht="15.75" thickBot="1" x14ac:dyDescent="0.3"/>
    <row r="43" spans="1:16" ht="15.75" thickBot="1" x14ac:dyDescent="0.3">
      <c r="A43" s="456" t="s">
        <v>48</v>
      </c>
      <c r="B43" s="457" t="s">
        <v>49</v>
      </c>
      <c r="C43" s="457"/>
      <c r="D43" s="457" t="s">
        <v>0</v>
      </c>
      <c r="E43" s="571" t="s">
        <v>1</v>
      </c>
      <c r="F43" s="457" t="s">
        <v>2</v>
      </c>
      <c r="G43" s="457" t="s">
        <v>3</v>
      </c>
      <c r="H43" s="457" t="s">
        <v>4</v>
      </c>
      <c r="I43" s="457" t="s">
        <v>5</v>
      </c>
      <c r="J43" s="571" t="s">
        <v>50</v>
      </c>
      <c r="K43" s="457" t="s">
        <v>21</v>
      </c>
      <c r="L43" s="457" t="s">
        <v>22</v>
      </c>
      <c r="M43" s="457" t="s">
        <v>67</v>
      </c>
      <c r="N43" s="457" t="s">
        <v>53</v>
      </c>
      <c r="O43" s="457" t="s">
        <v>54</v>
      </c>
      <c r="P43" s="571" t="s">
        <v>51</v>
      </c>
    </row>
    <row r="44" spans="1:16" ht="15.75" thickBot="1" x14ac:dyDescent="0.3">
      <c r="A44" s="572">
        <v>1</v>
      </c>
      <c r="B44" s="469" t="s">
        <v>52</v>
      </c>
      <c r="C44" s="573" t="s">
        <v>30</v>
      </c>
      <c r="D44" s="575">
        <v>1</v>
      </c>
      <c r="E44" s="576">
        <v>1</v>
      </c>
      <c r="F44" s="575">
        <v>0</v>
      </c>
      <c r="G44" s="575">
        <v>0</v>
      </c>
      <c r="H44" s="575">
        <v>46</v>
      </c>
      <c r="I44" s="575">
        <v>15</v>
      </c>
      <c r="J44" s="577">
        <v>31</v>
      </c>
      <c r="K44" s="574">
        <v>1</v>
      </c>
      <c r="L44" s="574">
        <v>0</v>
      </c>
      <c r="M44" s="574">
        <v>0</v>
      </c>
      <c r="N44" s="575">
        <v>7</v>
      </c>
      <c r="O44" s="575">
        <v>2</v>
      </c>
      <c r="P44" s="577">
        <v>5</v>
      </c>
    </row>
    <row r="45" spans="1:16" ht="15.75" thickBot="1" x14ac:dyDescent="0.3">
      <c r="A45" s="572">
        <v>2</v>
      </c>
      <c r="B45" s="469" t="s">
        <v>52</v>
      </c>
      <c r="C45" s="578" t="s">
        <v>32</v>
      </c>
      <c r="D45" s="574">
        <v>1</v>
      </c>
      <c r="E45" s="577">
        <v>1</v>
      </c>
      <c r="F45" s="574">
        <v>0</v>
      </c>
      <c r="G45" s="574">
        <v>0</v>
      </c>
      <c r="H45" s="574">
        <v>34</v>
      </c>
      <c r="I45" s="574">
        <v>7</v>
      </c>
      <c r="J45" s="577">
        <v>27</v>
      </c>
      <c r="K45" s="574">
        <v>1</v>
      </c>
      <c r="L45" s="574">
        <v>0</v>
      </c>
      <c r="M45" s="574">
        <v>0</v>
      </c>
      <c r="N45" s="574">
        <v>4</v>
      </c>
      <c r="O45" s="574">
        <v>1</v>
      </c>
      <c r="P45" s="577">
        <v>5</v>
      </c>
    </row>
    <row r="46" spans="1:16" ht="15.75" thickBot="1" x14ac:dyDescent="0.3">
      <c r="A46" s="572">
        <v>3</v>
      </c>
      <c r="B46" s="469" t="s">
        <v>52</v>
      </c>
      <c r="C46" s="579" t="s">
        <v>40</v>
      </c>
      <c r="D46" s="574">
        <v>1</v>
      </c>
      <c r="E46" s="577">
        <v>1</v>
      </c>
      <c r="F46" s="574">
        <v>0</v>
      </c>
      <c r="G46" s="574">
        <v>0</v>
      </c>
      <c r="H46" s="574">
        <v>15</v>
      </c>
      <c r="I46" s="574">
        <v>13</v>
      </c>
      <c r="J46" s="577">
        <v>2</v>
      </c>
      <c r="K46" s="574">
        <v>0</v>
      </c>
      <c r="L46" s="574">
        <v>0</v>
      </c>
      <c r="M46" s="574">
        <v>0</v>
      </c>
      <c r="N46" s="574">
        <v>0</v>
      </c>
      <c r="O46" s="574">
        <v>1</v>
      </c>
      <c r="P46" s="577">
        <v>4</v>
      </c>
    </row>
    <row r="47" spans="1:16" ht="15.75" thickBot="1" x14ac:dyDescent="0.3">
      <c r="A47" s="572">
        <v>4</v>
      </c>
      <c r="B47" s="469" t="s">
        <v>52</v>
      </c>
      <c r="C47" s="453" t="s">
        <v>35</v>
      </c>
      <c r="D47" s="574">
        <v>1</v>
      </c>
      <c r="E47" s="577">
        <v>0</v>
      </c>
      <c r="F47" s="574">
        <v>0</v>
      </c>
      <c r="G47" s="574">
        <v>1</v>
      </c>
      <c r="H47" s="574">
        <v>13</v>
      </c>
      <c r="I47" s="574">
        <v>15</v>
      </c>
      <c r="J47" s="577">
        <v>-2</v>
      </c>
      <c r="K47" s="574">
        <v>0</v>
      </c>
      <c r="L47" s="574">
        <v>1</v>
      </c>
      <c r="M47" s="574">
        <v>0</v>
      </c>
      <c r="N47" s="574">
        <v>1</v>
      </c>
      <c r="O47" s="574">
        <v>0</v>
      </c>
      <c r="P47" s="577">
        <v>1</v>
      </c>
    </row>
    <row r="48" spans="1:16" ht="15.75" thickBot="1" x14ac:dyDescent="0.3">
      <c r="A48" s="572">
        <v>5</v>
      </c>
      <c r="B48" s="469" t="s">
        <v>52</v>
      </c>
      <c r="C48" s="580" t="s">
        <v>36</v>
      </c>
      <c r="D48" s="574">
        <v>1</v>
      </c>
      <c r="E48" s="577">
        <v>0</v>
      </c>
      <c r="F48" s="574">
        <v>0</v>
      </c>
      <c r="G48" s="574">
        <v>1</v>
      </c>
      <c r="H48" s="574">
        <v>7</v>
      </c>
      <c r="I48" s="574">
        <v>34</v>
      </c>
      <c r="J48" s="577">
        <v>-27</v>
      </c>
      <c r="K48" s="574">
        <v>0</v>
      </c>
      <c r="L48" s="574">
        <v>0</v>
      </c>
      <c r="M48" s="574">
        <v>0</v>
      </c>
      <c r="N48" s="574">
        <v>1</v>
      </c>
      <c r="O48" s="574">
        <v>4</v>
      </c>
      <c r="P48" s="577">
        <v>0</v>
      </c>
    </row>
    <row r="49" spans="1:16" ht="15.75" thickBot="1" x14ac:dyDescent="0.3">
      <c r="A49" s="572">
        <v>6</v>
      </c>
      <c r="B49" s="469" t="s">
        <v>52</v>
      </c>
      <c r="C49" s="451" t="s">
        <v>33</v>
      </c>
      <c r="D49" s="574">
        <v>1</v>
      </c>
      <c r="E49" s="577">
        <v>0</v>
      </c>
      <c r="F49" s="574">
        <v>0</v>
      </c>
      <c r="G49" s="574">
        <v>1</v>
      </c>
      <c r="H49" s="574">
        <v>15</v>
      </c>
      <c r="I49" s="574">
        <v>46</v>
      </c>
      <c r="J49" s="577">
        <v>-31</v>
      </c>
      <c r="K49" s="574">
        <v>0</v>
      </c>
      <c r="L49" s="574">
        <v>0</v>
      </c>
      <c r="M49" s="574">
        <v>0</v>
      </c>
      <c r="N49" s="574">
        <v>2</v>
      </c>
      <c r="O49" s="574">
        <v>7</v>
      </c>
      <c r="P49" s="577">
        <v>0</v>
      </c>
    </row>
    <row r="51" spans="1:16" x14ac:dyDescent="0.25">
      <c r="A51" s="19" t="s">
        <v>28</v>
      </c>
    </row>
  </sheetData>
  <sortState xmlns:xlrd2="http://schemas.microsoft.com/office/spreadsheetml/2017/richdata2" ref="A2:P7">
    <sortCondition descending="1" ref="P2:P7"/>
    <sortCondition descending="1" ref="J2:J7"/>
    <sortCondition descending="1" ref="N2:N7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N32"/>
  <sheetViews>
    <sheetView zoomScaleNormal="100" workbookViewId="0">
      <selection activeCell="M12" sqref="M12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28515625" bestFit="1" customWidth="1"/>
    <col min="5" max="18" width="3.7109375" customWidth="1"/>
    <col min="19" max="20" width="6.28515625" customWidth="1"/>
    <col min="21" max="21" width="19.140625" customWidth="1"/>
    <col min="22" max="22" width="20.42578125" bestFit="1" customWidth="1"/>
    <col min="23" max="23" width="19.140625" customWidth="1"/>
    <col min="24" max="24" width="20.28515625" bestFit="1" customWidth="1"/>
    <col min="25" max="40" width="3.7109375" customWidth="1"/>
  </cols>
  <sheetData>
    <row r="1" spans="1:40" ht="15" customHeight="1" thickBot="1" x14ac:dyDescent="0.3">
      <c r="A1" s="815" t="s">
        <v>166</v>
      </c>
      <c r="B1" s="816"/>
      <c r="C1" s="816"/>
      <c r="D1" s="201"/>
      <c r="E1" s="817" t="s">
        <v>24</v>
      </c>
      <c r="F1" s="818"/>
      <c r="G1" s="819"/>
      <c r="H1" s="817" t="s">
        <v>23</v>
      </c>
      <c r="I1" s="819"/>
      <c r="J1" s="820" t="s">
        <v>6</v>
      </c>
      <c r="K1" s="821"/>
      <c r="L1" s="821"/>
      <c r="M1" s="822"/>
      <c r="N1" s="820" t="s">
        <v>7</v>
      </c>
      <c r="O1" s="822"/>
      <c r="P1" s="820" t="s">
        <v>25</v>
      </c>
      <c r="Q1" s="821"/>
      <c r="R1" s="822"/>
      <c r="S1" s="85" t="s">
        <v>8</v>
      </c>
      <c r="T1" s="85" t="s">
        <v>9</v>
      </c>
      <c r="U1" s="86" t="s">
        <v>10</v>
      </c>
      <c r="V1" s="85" t="s">
        <v>11</v>
      </c>
      <c r="W1" s="87" t="s">
        <v>26</v>
      </c>
      <c r="X1" s="212" t="s">
        <v>27</v>
      </c>
      <c r="Y1" s="823" t="s">
        <v>20</v>
      </c>
      <c r="Z1" s="675"/>
      <c r="AA1" s="675"/>
      <c r="AB1" s="676"/>
      <c r="AC1" s="823" t="s">
        <v>64</v>
      </c>
      <c r="AD1" s="675"/>
      <c r="AE1" s="675"/>
      <c r="AF1" s="676"/>
      <c r="AG1" s="823" t="s">
        <v>65</v>
      </c>
      <c r="AH1" s="675"/>
      <c r="AI1" s="675"/>
      <c r="AJ1" s="676"/>
      <c r="AK1" s="823" t="s">
        <v>66</v>
      </c>
      <c r="AL1" s="675"/>
      <c r="AM1" s="675"/>
      <c r="AN1" s="676"/>
    </row>
    <row r="2" spans="1:40" ht="15" customHeight="1" thickBot="1" x14ac:dyDescent="0.3">
      <c r="A2" s="88" t="s">
        <v>19</v>
      </c>
      <c r="B2" s="89" t="s">
        <v>18</v>
      </c>
      <c r="C2" s="90" t="s">
        <v>17</v>
      </c>
      <c r="D2" s="91" t="s">
        <v>42</v>
      </c>
      <c r="E2" s="91" t="s">
        <v>16</v>
      </c>
      <c r="F2" s="91" t="s">
        <v>4</v>
      </c>
      <c r="G2" s="91" t="s">
        <v>5</v>
      </c>
      <c r="H2" s="92" t="s">
        <v>12</v>
      </c>
      <c r="I2" s="92" t="s">
        <v>3</v>
      </c>
      <c r="J2" s="92" t="s">
        <v>12</v>
      </c>
      <c r="K2" s="92" t="s">
        <v>13</v>
      </c>
      <c r="L2" s="92" t="s">
        <v>2</v>
      </c>
      <c r="M2" s="92" t="s">
        <v>14</v>
      </c>
      <c r="N2" s="92" t="s">
        <v>15</v>
      </c>
      <c r="O2" s="92" t="s">
        <v>16</v>
      </c>
      <c r="P2" s="92" t="s">
        <v>21</v>
      </c>
      <c r="Q2" s="92" t="s">
        <v>22</v>
      </c>
      <c r="R2" s="92" t="s">
        <v>12</v>
      </c>
      <c r="S2" s="93"/>
      <c r="T2" s="94"/>
      <c r="U2" s="95"/>
      <c r="V2" s="93"/>
      <c r="W2" s="96"/>
      <c r="X2" s="97"/>
      <c r="Y2" s="614" t="s">
        <v>0</v>
      </c>
      <c r="Z2" s="614" t="s">
        <v>1</v>
      </c>
      <c r="AA2" s="614" t="s">
        <v>2</v>
      </c>
      <c r="AB2" s="614" t="s">
        <v>3</v>
      </c>
      <c r="AC2" s="614" t="s">
        <v>0</v>
      </c>
      <c r="AD2" s="614" t="s">
        <v>1</v>
      </c>
      <c r="AE2" s="614" t="s">
        <v>2</v>
      </c>
      <c r="AF2" s="614" t="s">
        <v>3</v>
      </c>
      <c r="AG2" s="614" t="s">
        <v>0</v>
      </c>
      <c r="AH2" s="614" t="s">
        <v>1</v>
      </c>
      <c r="AI2" s="614" t="s">
        <v>2</v>
      </c>
      <c r="AJ2" s="614" t="s">
        <v>3</v>
      </c>
      <c r="AK2" s="614" t="s">
        <v>0</v>
      </c>
      <c r="AL2" s="614" t="s">
        <v>1</v>
      </c>
      <c r="AM2" s="614" t="s">
        <v>2</v>
      </c>
      <c r="AN2" s="614" t="s">
        <v>3</v>
      </c>
    </row>
    <row r="3" spans="1:40" ht="15" customHeight="1" thickBot="1" x14ac:dyDescent="0.3">
      <c r="A3" s="599">
        <v>43253</v>
      </c>
      <c r="B3" s="600" t="s">
        <v>46</v>
      </c>
      <c r="C3" s="232" t="s">
        <v>32</v>
      </c>
      <c r="D3" s="233" t="s">
        <v>308</v>
      </c>
      <c r="E3" s="233" t="s">
        <v>3</v>
      </c>
      <c r="F3" s="233">
        <v>20</v>
      </c>
      <c r="G3" s="233">
        <v>22</v>
      </c>
      <c r="H3" s="233" t="s">
        <v>118</v>
      </c>
      <c r="I3" s="233" t="s">
        <v>118</v>
      </c>
      <c r="J3" s="233">
        <v>2</v>
      </c>
      <c r="K3" s="233">
        <v>2</v>
      </c>
      <c r="L3" s="233">
        <v>0</v>
      </c>
      <c r="M3" s="233">
        <v>2</v>
      </c>
      <c r="N3" s="233">
        <v>0</v>
      </c>
      <c r="O3" s="233">
        <v>0</v>
      </c>
      <c r="P3" s="233" t="s">
        <v>118</v>
      </c>
      <c r="Q3" s="233" t="s">
        <v>118</v>
      </c>
      <c r="R3" s="233">
        <v>3</v>
      </c>
      <c r="S3" s="248">
        <v>21357</v>
      </c>
      <c r="T3" s="476" t="s">
        <v>393</v>
      </c>
      <c r="U3" s="249" t="s">
        <v>216</v>
      </c>
      <c r="V3" s="248" t="s">
        <v>214</v>
      </c>
      <c r="W3" s="249" t="s">
        <v>353</v>
      </c>
      <c r="X3" s="250" t="s">
        <v>546</v>
      </c>
      <c r="Y3" s="251">
        <v>1</v>
      </c>
      <c r="Z3" s="251">
        <v>0</v>
      </c>
      <c r="AA3" s="251">
        <v>0</v>
      </c>
      <c r="AB3" s="252">
        <v>1</v>
      </c>
      <c r="AC3" s="251">
        <v>0</v>
      </c>
      <c r="AD3" s="251">
        <v>0</v>
      </c>
      <c r="AE3" s="251">
        <v>0</v>
      </c>
      <c r="AF3" s="252">
        <v>0</v>
      </c>
      <c r="AG3" s="251">
        <v>0</v>
      </c>
      <c r="AH3" s="251">
        <v>0</v>
      </c>
      <c r="AI3" s="251">
        <v>0</v>
      </c>
      <c r="AJ3" s="252">
        <v>0</v>
      </c>
      <c r="AK3" s="251">
        <v>1</v>
      </c>
      <c r="AL3" s="251">
        <v>0</v>
      </c>
      <c r="AM3" s="251">
        <v>0</v>
      </c>
      <c r="AN3" s="252">
        <v>1</v>
      </c>
    </row>
    <row r="4" spans="1:40" ht="15" customHeight="1" thickBot="1" x14ac:dyDescent="0.3">
      <c r="A4" s="239">
        <v>43260</v>
      </c>
      <c r="B4" s="261" t="s">
        <v>46</v>
      </c>
      <c r="C4" s="240" t="s">
        <v>30</v>
      </c>
      <c r="D4" s="278" t="s">
        <v>188</v>
      </c>
      <c r="E4" s="241" t="s">
        <v>1</v>
      </c>
      <c r="F4" s="241">
        <v>42</v>
      </c>
      <c r="G4" s="241">
        <v>39</v>
      </c>
      <c r="H4" s="241" t="s">
        <v>118</v>
      </c>
      <c r="I4" s="241" t="s">
        <v>118</v>
      </c>
      <c r="J4" s="241">
        <v>5</v>
      </c>
      <c r="K4" s="241">
        <v>4</v>
      </c>
      <c r="L4" s="241">
        <v>0</v>
      </c>
      <c r="M4" s="241">
        <v>3</v>
      </c>
      <c r="N4" s="241">
        <v>0</v>
      </c>
      <c r="O4" s="241">
        <v>0</v>
      </c>
      <c r="P4" s="241" t="s">
        <v>118</v>
      </c>
      <c r="Q4" s="241" t="s">
        <v>118</v>
      </c>
      <c r="R4" s="241">
        <v>5</v>
      </c>
      <c r="S4" s="254">
        <v>55610</v>
      </c>
      <c r="T4" s="409" t="s">
        <v>579</v>
      </c>
      <c r="U4" s="256" t="s">
        <v>392</v>
      </c>
      <c r="V4" s="254" t="s">
        <v>339</v>
      </c>
      <c r="W4" s="254" t="s">
        <v>215</v>
      </c>
      <c r="X4" s="254" t="s">
        <v>336</v>
      </c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9">
        <v>0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5" customHeight="1" thickBot="1" x14ac:dyDescent="0.3">
      <c r="A5" s="239">
        <v>43267</v>
      </c>
      <c r="B5" s="261" t="s">
        <v>46</v>
      </c>
      <c r="C5" s="240" t="s">
        <v>30</v>
      </c>
      <c r="D5" s="278" t="s">
        <v>194</v>
      </c>
      <c r="E5" s="241" t="s">
        <v>1</v>
      </c>
      <c r="F5" s="241">
        <v>23</v>
      </c>
      <c r="G5" s="241">
        <v>12</v>
      </c>
      <c r="H5" s="241" t="s">
        <v>118</v>
      </c>
      <c r="I5" s="241" t="s">
        <v>118</v>
      </c>
      <c r="J5" s="241">
        <v>2</v>
      </c>
      <c r="K5" s="241">
        <v>1</v>
      </c>
      <c r="L5" s="241">
        <v>0</v>
      </c>
      <c r="M5" s="241">
        <v>3</v>
      </c>
      <c r="N5" s="241">
        <v>0</v>
      </c>
      <c r="O5" s="241">
        <v>0</v>
      </c>
      <c r="P5" s="241" t="s">
        <v>118</v>
      </c>
      <c r="Q5" s="241" t="s">
        <v>118</v>
      </c>
      <c r="R5" s="241">
        <v>2</v>
      </c>
      <c r="S5" s="254">
        <v>51636</v>
      </c>
      <c r="T5" s="409" t="s">
        <v>628</v>
      </c>
      <c r="U5" s="256" t="s">
        <v>215</v>
      </c>
      <c r="V5" s="254" t="s">
        <v>339</v>
      </c>
      <c r="W5" s="254" t="s">
        <v>336</v>
      </c>
      <c r="X5" s="243" t="s">
        <v>392</v>
      </c>
      <c r="Y5" s="258">
        <v>1</v>
      </c>
      <c r="Z5" s="258">
        <v>1</v>
      </c>
      <c r="AA5" s="258">
        <v>0</v>
      </c>
      <c r="AB5" s="259">
        <v>0</v>
      </c>
      <c r="AC5" s="258">
        <v>1</v>
      </c>
      <c r="AD5" s="258">
        <v>1</v>
      </c>
      <c r="AE5" s="258">
        <v>0</v>
      </c>
      <c r="AF5" s="259">
        <v>0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9">
        <v>43274</v>
      </c>
      <c r="B6" s="261" t="s">
        <v>46</v>
      </c>
      <c r="C6" s="240" t="s">
        <v>30</v>
      </c>
      <c r="D6" s="278" t="s">
        <v>201</v>
      </c>
      <c r="E6" s="241" t="s">
        <v>3</v>
      </c>
      <c r="F6" s="241">
        <v>10</v>
      </c>
      <c r="G6" s="241">
        <v>25</v>
      </c>
      <c r="H6" s="241" t="s">
        <v>118</v>
      </c>
      <c r="I6" s="241" t="s">
        <v>118</v>
      </c>
      <c r="J6" s="241">
        <v>1</v>
      </c>
      <c r="K6" s="241">
        <v>1</v>
      </c>
      <c r="L6" s="241">
        <v>0</v>
      </c>
      <c r="M6" s="241">
        <v>1</v>
      </c>
      <c r="N6" s="241">
        <v>0</v>
      </c>
      <c r="O6" s="241">
        <v>0</v>
      </c>
      <c r="P6" s="241" t="s">
        <v>118</v>
      </c>
      <c r="Q6" s="241" t="s">
        <v>118</v>
      </c>
      <c r="R6" s="241">
        <v>1</v>
      </c>
      <c r="S6" s="254">
        <v>33827</v>
      </c>
      <c r="T6" s="270" t="s">
        <v>668</v>
      </c>
      <c r="U6" s="256" t="s">
        <v>336</v>
      </c>
      <c r="V6" s="254" t="s">
        <v>339</v>
      </c>
      <c r="W6" s="256" t="s">
        <v>215</v>
      </c>
      <c r="X6" s="254" t="s">
        <v>392</v>
      </c>
      <c r="Y6" s="258">
        <v>1</v>
      </c>
      <c r="Z6" s="258">
        <v>0</v>
      </c>
      <c r="AA6" s="258">
        <v>0</v>
      </c>
      <c r="AB6" s="259">
        <v>1</v>
      </c>
      <c r="AC6" s="258">
        <v>1</v>
      </c>
      <c r="AD6" s="258">
        <v>0</v>
      </c>
      <c r="AE6" s="258">
        <v>0</v>
      </c>
      <c r="AF6" s="259">
        <v>1</v>
      </c>
      <c r="AG6" s="258">
        <v>0</v>
      </c>
      <c r="AH6" s="258">
        <v>0</v>
      </c>
      <c r="AI6" s="258">
        <v>0</v>
      </c>
      <c r="AJ6" s="259">
        <v>0</v>
      </c>
      <c r="AK6" s="258">
        <v>0</v>
      </c>
      <c r="AL6" s="258">
        <v>0</v>
      </c>
      <c r="AM6" s="258">
        <v>0</v>
      </c>
      <c r="AN6" s="259">
        <v>0</v>
      </c>
    </row>
    <row r="7" spans="1:40" ht="15" customHeight="1" thickBot="1" x14ac:dyDescent="0.3">
      <c r="A7" s="239">
        <v>43330</v>
      </c>
      <c r="B7" s="261" t="s">
        <v>119</v>
      </c>
      <c r="C7" s="240" t="s">
        <v>38</v>
      </c>
      <c r="D7" s="278" t="s">
        <v>732</v>
      </c>
      <c r="E7" s="241" t="s">
        <v>1</v>
      </c>
      <c r="F7" s="241">
        <v>34</v>
      </c>
      <c r="G7" s="241">
        <v>21</v>
      </c>
      <c r="H7" s="241">
        <v>1</v>
      </c>
      <c r="I7" s="241">
        <v>0</v>
      </c>
      <c r="J7" s="241">
        <v>6</v>
      </c>
      <c r="K7" s="241">
        <v>2</v>
      </c>
      <c r="L7" s="241">
        <v>0</v>
      </c>
      <c r="M7" s="241">
        <v>0</v>
      </c>
      <c r="N7" s="241">
        <v>0</v>
      </c>
      <c r="O7" s="241">
        <v>0</v>
      </c>
      <c r="P7" s="241">
        <v>0</v>
      </c>
      <c r="Q7" s="241">
        <v>0</v>
      </c>
      <c r="R7" s="241">
        <v>3</v>
      </c>
      <c r="S7" s="254">
        <v>26800</v>
      </c>
      <c r="T7" s="570" t="s">
        <v>421</v>
      </c>
      <c r="U7" s="256" t="s">
        <v>392</v>
      </c>
      <c r="V7" s="254" t="s">
        <v>339</v>
      </c>
      <c r="W7" s="242" t="s">
        <v>398</v>
      </c>
      <c r="X7" s="257" t="s">
        <v>204</v>
      </c>
      <c r="Y7" s="258">
        <v>1</v>
      </c>
      <c r="Z7" s="258">
        <v>1</v>
      </c>
      <c r="AA7" s="258">
        <v>0</v>
      </c>
      <c r="AB7" s="259">
        <v>0</v>
      </c>
      <c r="AC7" s="258">
        <v>1</v>
      </c>
      <c r="AD7" s="258">
        <v>1</v>
      </c>
      <c r="AE7" s="258">
        <v>0</v>
      </c>
      <c r="AF7" s="259">
        <v>0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" customHeight="1" thickBot="1" x14ac:dyDescent="0.3">
      <c r="A8" s="230">
        <v>43338</v>
      </c>
      <c r="B8" s="235" t="s">
        <v>119</v>
      </c>
      <c r="C8" s="221" t="s">
        <v>38</v>
      </c>
      <c r="D8" s="235" t="s">
        <v>736</v>
      </c>
      <c r="E8" s="222" t="s">
        <v>3</v>
      </c>
      <c r="F8" s="222">
        <v>19</v>
      </c>
      <c r="G8" s="236">
        <v>32</v>
      </c>
      <c r="H8" s="236">
        <v>0</v>
      </c>
      <c r="I8" s="222">
        <v>0</v>
      </c>
      <c r="J8" s="222">
        <v>3</v>
      </c>
      <c r="K8" s="222">
        <v>2</v>
      </c>
      <c r="L8" s="222">
        <v>0</v>
      </c>
      <c r="M8" s="222">
        <v>0</v>
      </c>
      <c r="N8" s="222">
        <v>1</v>
      </c>
      <c r="O8" s="222">
        <v>0</v>
      </c>
      <c r="P8" s="222">
        <v>0</v>
      </c>
      <c r="Q8" s="222">
        <v>0</v>
      </c>
      <c r="R8" s="222">
        <v>4</v>
      </c>
      <c r="S8" s="463">
        <v>27460</v>
      </c>
      <c r="T8" s="464" t="s">
        <v>737</v>
      </c>
      <c r="U8" s="465" t="s">
        <v>398</v>
      </c>
      <c r="V8" s="463" t="s">
        <v>339</v>
      </c>
      <c r="W8" s="466" t="s">
        <v>392</v>
      </c>
      <c r="X8" s="467" t="s">
        <v>204</v>
      </c>
      <c r="Y8" s="225">
        <v>1</v>
      </c>
      <c r="Z8" s="225">
        <v>0</v>
      </c>
      <c r="AA8" s="225">
        <v>0</v>
      </c>
      <c r="AB8" s="229">
        <v>1</v>
      </c>
      <c r="AC8" s="225">
        <v>0</v>
      </c>
      <c r="AD8" s="225">
        <v>0</v>
      </c>
      <c r="AE8" s="225">
        <v>0</v>
      </c>
      <c r="AF8" s="229">
        <v>0</v>
      </c>
      <c r="AG8" s="225">
        <v>1</v>
      </c>
      <c r="AH8" s="225">
        <v>0</v>
      </c>
      <c r="AI8" s="225">
        <v>0</v>
      </c>
      <c r="AJ8" s="229">
        <v>1</v>
      </c>
      <c r="AK8" s="225">
        <v>0</v>
      </c>
      <c r="AL8" s="225">
        <v>0</v>
      </c>
      <c r="AM8" s="225">
        <v>0</v>
      </c>
      <c r="AN8" s="229">
        <v>0</v>
      </c>
    </row>
    <row r="9" spans="1:40" ht="15" customHeight="1" thickBot="1" x14ac:dyDescent="0.3">
      <c r="A9" s="230">
        <v>43351</v>
      </c>
      <c r="B9" s="235" t="s">
        <v>119</v>
      </c>
      <c r="C9" s="221" t="s">
        <v>29</v>
      </c>
      <c r="D9" s="235" t="s">
        <v>183</v>
      </c>
      <c r="E9" s="222" t="s">
        <v>3</v>
      </c>
      <c r="F9" s="222">
        <v>18</v>
      </c>
      <c r="G9" s="236">
        <v>23</v>
      </c>
      <c r="H9" s="236">
        <v>0</v>
      </c>
      <c r="I9" s="222">
        <v>1</v>
      </c>
      <c r="J9" s="222">
        <v>2</v>
      </c>
      <c r="K9" s="222">
        <v>1</v>
      </c>
      <c r="L9" s="222">
        <v>0</v>
      </c>
      <c r="M9" s="222">
        <v>2</v>
      </c>
      <c r="N9" s="222">
        <v>0</v>
      </c>
      <c r="O9" s="222">
        <v>0</v>
      </c>
      <c r="P9" s="222">
        <v>0</v>
      </c>
      <c r="Q9" s="222">
        <v>0</v>
      </c>
      <c r="R9" s="222">
        <v>2</v>
      </c>
      <c r="S9" s="225">
        <v>27849</v>
      </c>
      <c r="T9" s="538" t="s">
        <v>751</v>
      </c>
      <c r="U9" s="237" t="s">
        <v>336</v>
      </c>
      <c r="V9" s="225" t="s">
        <v>237</v>
      </c>
      <c r="W9" s="225" t="s">
        <v>302</v>
      </c>
      <c r="X9" s="244" t="s">
        <v>226</v>
      </c>
      <c r="Y9" s="225">
        <v>1</v>
      </c>
      <c r="Z9" s="225">
        <v>0</v>
      </c>
      <c r="AA9" s="225">
        <v>0</v>
      </c>
      <c r="AB9" s="229">
        <v>1</v>
      </c>
      <c r="AC9" s="225">
        <v>0</v>
      </c>
      <c r="AD9" s="225">
        <v>0</v>
      </c>
      <c r="AE9" s="225">
        <v>0</v>
      </c>
      <c r="AF9" s="229">
        <v>0</v>
      </c>
      <c r="AG9" s="225">
        <v>1</v>
      </c>
      <c r="AH9" s="225">
        <v>0</v>
      </c>
      <c r="AI9" s="225">
        <v>0</v>
      </c>
      <c r="AJ9" s="229">
        <v>1</v>
      </c>
      <c r="AK9" s="225">
        <v>0</v>
      </c>
      <c r="AL9" s="225">
        <v>0</v>
      </c>
      <c r="AM9" s="225">
        <v>0</v>
      </c>
      <c r="AN9" s="229">
        <v>0</v>
      </c>
    </row>
    <row r="10" spans="1:40" ht="15" customHeight="1" thickBot="1" x14ac:dyDescent="0.3">
      <c r="A10" s="230">
        <v>43358</v>
      </c>
      <c r="B10" s="235" t="s">
        <v>119</v>
      </c>
      <c r="C10" s="221" t="s">
        <v>187</v>
      </c>
      <c r="D10" s="221" t="s">
        <v>754</v>
      </c>
      <c r="E10" s="222" t="s">
        <v>1</v>
      </c>
      <c r="F10" s="222">
        <v>36</v>
      </c>
      <c r="G10" s="236">
        <v>34</v>
      </c>
      <c r="H10" s="312">
        <v>0</v>
      </c>
      <c r="I10" s="236">
        <v>0</v>
      </c>
      <c r="J10" s="222">
        <v>5</v>
      </c>
      <c r="K10" s="222">
        <v>4</v>
      </c>
      <c r="L10" s="222">
        <v>0</v>
      </c>
      <c r="M10" s="222">
        <v>1</v>
      </c>
      <c r="N10" s="222">
        <v>1</v>
      </c>
      <c r="O10" s="222">
        <v>0</v>
      </c>
      <c r="P10" s="222">
        <v>0</v>
      </c>
      <c r="Q10" s="222">
        <v>0</v>
      </c>
      <c r="R10" s="222">
        <v>6</v>
      </c>
      <c r="S10" s="225">
        <v>34182</v>
      </c>
      <c r="T10" s="548" t="s">
        <v>756</v>
      </c>
      <c r="U10" s="237" t="s">
        <v>223</v>
      </c>
      <c r="V10" s="225" t="s">
        <v>224</v>
      </c>
      <c r="W10" s="225" t="s">
        <v>213</v>
      </c>
      <c r="X10" s="244" t="s">
        <v>239</v>
      </c>
      <c r="Y10" s="225">
        <v>1</v>
      </c>
      <c r="Z10" s="225">
        <v>1</v>
      </c>
      <c r="AA10" s="225">
        <v>0</v>
      </c>
      <c r="AB10" s="229">
        <v>0</v>
      </c>
      <c r="AC10" s="225">
        <v>0</v>
      </c>
      <c r="AD10" s="225">
        <v>0</v>
      </c>
      <c r="AE10" s="225">
        <v>0</v>
      </c>
      <c r="AF10" s="229">
        <v>0</v>
      </c>
      <c r="AG10" s="225">
        <v>1</v>
      </c>
      <c r="AH10" s="225">
        <v>1</v>
      </c>
      <c r="AI10" s="225">
        <v>0</v>
      </c>
      <c r="AJ10" s="229">
        <v>0</v>
      </c>
      <c r="AK10" s="225">
        <v>0</v>
      </c>
      <c r="AL10" s="225">
        <v>0</v>
      </c>
      <c r="AM10" s="225">
        <v>0</v>
      </c>
      <c r="AN10" s="229">
        <v>0</v>
      </c>
    </row>
    <row r="11" spans="1:40" ht="15" customHeight="1" thickBot="1" x14ac:dyDescent="0.3">
      <c r="A11" s="239">
        <v>43372</v>
      </c>
      <c r="B11" s="278" t="s">
        <v>119</v>
      </c>
      <c r="C11" s="240" t="s">
        <v>29</v>
      </c>
      <c r="D11" s="240" t="s">
        <v>762</v>
      </c>
      <c r="E11" s="241" t="s">
        <v>1</v>
      </c>
      <c r="F11" s="241">
        <v>23</v>
      </c>
      <c r="G11" s="279">
        <v>12</v>
      </c>
      <c r="H11" s="279">
        <v>0</v>
      </c>
      <c r="I11" s="241">
        <v>0</v>
      </c>
      <c r="J11" s="241">
        <v>2</v>
      </c>
      <c r="K11" s="241">
        <v>2</v>
      </c>
      <c r="L11" s="241">
        <v>0</v>
      </c>
      <c r="M11" s="241">
        <v>3</v>
      </c>
      <c r="N11" s="241">
        <v>1</v>
      </c>
      <c r="O11" s="241">
        <v>0</v>
      </c>
      <c r="P11" s="241">
        <v>0</v>
      </c>
      <c r="Q11" s="241">
        <v>0</v>
      </c>
      <c r="R11" s="241">
        <v>2</v>
      </c>
      <c r="S11" s="242">
        <v>41332</v>
      </c>
      <c r="T11" s="483" t="s">
        <v>763</v>
      </c>
      <c r="U11" s="281" t="s">
        <v>238</v>
      </c>
      <c r="V11" s="242" t="s">
        <v>764</v>
      </c>
      <c r="W11" s="242" t="s">
        <v>225</v>
      </c>
      <c r="X11" s="243" t="s">
        <v>216</v>
      </c>
      <c r="Y11" s="242">
        <v>1</v>
      </c>
      <c r="Z11" s="242">
        <v>1</v>
      </c>
      <c r="AA11" s="242">
        <v>0</v>
      </c>
      <c r="AB11" s="282">
        <v>0</v>
      </c>
      <c r="AC11" s="242">
        <v>1</v>
      </c>
      <c r="AD11" s="242">
        <v>1</v>
      </c>
      <c r="AE11" s="242">
        <v>0</v>
      </c>
      <c r="AF11" s="282">
        <v>0</v>
      </c>
      <c r="AG11" s="242">
        <v>0</v>
      </c>
      <c r="AH11" s="242">
        <v>0</v>
      </c>
      <c r="AI11" s="242">
        <v>0</v>
      </c>
      <c r="AJ11" s="282">
        <v>0</v>
      </c>
      <c r="AK11" s="242">
        <v>0</v>
      </c>
      <c r="AL11" s="242">
        <v>0</v>
      </c>
      <c r="AM11" s="242">
        <v>0</v>
      </c>
      <c r="AN11" s="282">
        <v>0</v>
      </c>
    </row>
    <row r="12" spans="1:40" ht="15" customHeight="1" thickBot="1" x14ac:dyDescent="0.3">
      <c r="A12" s="239">
        <v>43379</v>
      </c>
      <c r="B12" s="278" t="s">
        <v>119</v>
      </c>
      <c r="C12" s="240" t="s">
        <v>187</v>
      </c>
      <c r="D12" s="240" t="s">
        <v>780</v>
      </c>
      <c r="E12" s="241" t="s">
        <v>3</v>
      </c>
      <c r="F12" s="241">
        <v>30</v>
      </c>
      <c r="G12" s="279">
        <v>32</v>
      </c>
      <c r="H12" s="279">
        <v>0</v>
      </c>
      <c r="I12" s="241">
        <v>1</v>
      </c>
      <c r="J12" s="241">
        <v>3</v>
      </c>
      <c r="K12" s="241">
        <v>3</v>
      </c>
      <c r="L12" s="241">
        <v>0</v>
      </c>
      <c r="M12" s="241">
        <v>3</v>
      </c>
      <c r="N12" s="241">
        <v>0</v>
      </c>
      <c r="O12" s="241">
        <v>0</v>
      </c>
      <c r="P12" s="241">
        <v>0</v>
      </c>
      <c r="Q12" s="241">
        <v>0</v>
      </c>
      <c r="R12" s="241">
        <v>4</v>
      </c>
      <c r="S12" s="242">
        <v>51762</v>
      </c>
      <c r="T12" s="617" t="s">
        <v>781</v>
      </c>
      <c r="U12" s="281" t="s">
        <v>398</v>
      </c>
      <c r="V12" s="242" t="s">
        <v>764</v>
      </c>
      <c r="W12" s="242" t="s">
        <v>238</v>
      </c>
      <c r="X12" s="243" t="s">
        <v>216</v>
      </c>
      <c r="Y12" s="242">
        <v>1</v>
      </c>
      <c r="Z12" s="242">
        <v>0</v>
      </c>
      <c r="AA12" s="242">
        <v>0</v>
      </c>
      <c r="AB12" s="282">
        <v>1</v>
      </c>
      <c r="AC12" s="242">
        <v>1</v>
      </c>
      <c r="AD12" s="242">
        <v>0</v>
      </c>
      <c r="AE12" s="242">
        <v>0</v>
      </c>
      <c r="AF12" s="282">
        <v>1</v>
      </c>
      <c r="AG12" s="242">
        <v>0</v>
      </c>
      <c r="AH12" s="242">
        <v>0</v>
      </c>
      <c r="AI12" s="242">
        <v>0</v>
      </c>
      <c r="AJ12" s="282">
        <v>0</v>
      </c>
      <c r="AK12" s="242">
        <v>0</v>
      </c>
      <c r="AL12" s="242">
        <v>0</v>
      </c>
      <c r="AM12" s="242">
        <v>0</v>
      </c>
      <c r="AN12" s="282">
        <v>0</v>
      </c>
    </row>
    <row r="13" spans="1:40" ht="15" customHeight="1" thickBot="1" x14ac:dyDescent="0.3">
      <c r="A13" s="230">
        <v>43407</v>
      </c>
      <c r="B13" s="235" t="s">
        <v>46</v>
      </c>
      <c r="C13" s="221" t="s">
        <v>30</v>
      </c>
      <c r="D13" s="221" t="s">
        <v>177</v>
      </c>
      <c r="E13" s="222" t="s">
        <v>3</v>
      </c>
      <c r="F13" s="222">
        <v>11</v>
      </c>
      <c r="G13" s="236">
        <v>12</v>
      </c>
      <c r="H13" s="236" t="s">
        <v>118</v>
      </c>
      <c r="I13" s="222" t="s">
        <v>118</v>
      </c>
      <c r="J13" s="222">
        <v>1</v>
      </c>
      <c r="K13" s="222">
        <v>0</v>
      </c>
      <c r="L13" s="222">
        <v>0</v>
      </c>
      <c r="M13" s="222">
        <v>2</v>
      </c>
      <c r="N13" s="222">
        <v>0</v>
      </c>
      <c r="O13" s="222">
        <v>0</v>
      </c>
      <c r="P13" s="222" t="s">
        <v>118</v>
      </c>
      <c r="Q13" s="222" t="s">
        <v>118</v>
      </c>
      <c r="R13" s="222">
        <v>0</v>
      </c>
      <c r="S13" s="223">
        <v>80369</v>
      </c>
      <c r="T13" s="271" t="s">
        <v>577</v>
      </c>
      <c r="U13" s="224" t="s">
        <v>398</v>
      </c>
      <c r="V13" s="223" t="s">
        <v>801</v>
      </c>
      <c r="W13" s="223" t="s">
        <v>238</v>
      </c>
      <c r="X13" s="244" t="s">
        <v>585</v>
      </c>
      <c r="Y13" s="225">
        <v>1</v>
      </c>
      <c r="Z13" s="225">
        <v>0</v>
      </c>
      <c r="AA13" s="225">
        <v>0</v>
      </c>
      <c r="AB13" s="229">
        <v>1</v>
      </c>
      <c r="AC13" s="225">
        <v>0</v>
      </c>
      <c r="AD13" s="225">
        <v>0</v>
      </c>
      <c r="AE13" s="225">
        <v>0</v>
      </c>
      <c r="AF13" s="229">
        <v>0</v>
      </c>
      <c r="AG13" s="225">
        <v>1</v>
      </c>
      <c r="AH13" s="225">
        <v>0</v>
      </c>
      <c r="AI13" s="225">
        <v>0</v>
      </c>
      <c r="AJ13" s="229">
        <v>1</v>
      </c>
      <c r="AK13" s="225">
        <v>0</v>
      </c>
      <c r="AL13" s="225">
        <v>0</v>
      </c>
      <c r="AM13" s="225">
        <v>0</v>
      </c>
      <c r="AN13" s="229">
        <v>0</v>
      </c>
    </row>
    <row r="14" spans="1:40" ht="15" customHeight="1" thickBot="1" x14ac:dyDescent="0.3">
      <c r="A14" s="230">
        <v>43414</v>
      </c>
      <c r="B14" s="235" t="s">
        <v>46</v>
      </c>
      <c r="C14" s="221" t="s">
        <v>35</v>
      </c>
      <c r="D14" s="221" t="s">
        <v>173</v>
      </c>
      <c r="E14" s="222" t="s">
        <v>1</v>
      </c>
      <c r="F14" s="222">
        <v>29</v>
      </c>
      <c r="G14" s="236">
        <v>26</v>
      </c>
      <c r="H14" s="236" t="s">
        <v>118</v>
      </c>
      <c r="I14" s="222" t="s">
        <v>118</v>
      </c>
      <c r="J14" s="222">
        <v>2</v>
      </c>
      <c r="K14" s="222">
        <v>2</v>
      </c>
      <c r="L14" s="222">
        <v>0</v>
      </c>
      <c r="M14" s="222">
        <v>5</v>
      </c>
      <c r="N14" s="222">
        <v>0</v>
      </c>
      <c r="O14" s="222">
        <v>0</v>
      </c>
      <c r="P14" s="222" t="s">
        <v>118</v>
      </c>
      <c r="Q14" s="222" t="s">
        <v>118</v>
      </c>
      <c r="R14" s="222">
        <v>2</v>
      </c>
      <c r="S14" s="223"/>
      <c r="T14" s="590" t="s">
        <v>849</v>
      </c>
      <c r="U14" s="224" t="s">
        <v>223</v>
      </c>
      <c r="V14" s="223" t="s">
        <v>224</v>
      </c>
      <c r="W14" s="225" t="s">
        <v>216</v>
      </c>
      <c r="X14" s="226" t="s">
        <v>848</v>
      </c>
      <c r="Y14" s="225">
        <v>1</v>
      </c>
      <c r="Z14" s="225">
        <v>1</v>
      </c>
      <c r="AA14" s="225">
        <v>0</v>
      </c>
      <c r="AB14" s="229">
        <v>0</v>
      </c>
      <c r="AC14" s="225">
        <v>0</v>
      </c>
      <c r="AD14" s="225">
        <v>0</v>
      </c>
      <c r="AE14" s="225">
        <v>0</v>
      </c>
      <c r="AF14" s="229">
        <v>0</v>
      </c>
      <c r="AG14" s="225">
        <v>1</v>
      </c>
      <c r="AH14" s="225">
        <v>1</v>
      </c>
      <c r="AI14" s="225">
        <v>0</v>
      </c>
      <c r="AJ14" s="229">
        <v>0</v>
      </c>
      <c r="AK14" s="225">
        <v>0</v>
      </c>
      <c r="AL14" s="225">
        <v>0</v>
      </c>
      <c r="AM14" s="225">
        <v>0</v>
      </c>
      <c r="AN14" s="229">
        <v>0</v>
      </c>
    </row>
    <row r="15" spans="1:40" ht="15" customHeight="1" thickBot="1" x14ac:dyDescent="0.3">
      <c r="A15" s="230">
        <v>43421</v>
      </c>
      <c r="B15" s="235" t="s">
        <v>46</v>
      </c>
      <c r="C15" s="221" t="s">
        <v>36</v>
      </c>
      <c r="D15" s="221" t="s">
        <v>178</v>
      </c>
      <c r="E15" s="222" t="s">
        <v>1</v>
      </c>
      <c r="F15" s="222">
        <v>26</v>
      </c>
      <c r="G15" s="236">
        <v>20</v>
      </c>
      <c r="H15" s="236" t="s">
        <v>118</v>
      </c>
      <c r="I15" s="222" t="s">
        <v>118</v>
      </c>
      <c r="J15" s="222">
        <v>2</v>
      </c>
      <c r="K15" s="222">
        <v>2</v>
      </c>
      <c r="L15" s="222">
        <v>0</v>
      </c>
      <c r="M15" s="222">
        <v>4</v>
      </c>
      <c r="N15" s="222">
        <v>1</v>
      </c>
      <c r="O15" s="222">
        <v>0</v>
      </c>
      <c r="P15" s="222" t="s">
        <v>118</v>
      </c>
      <c r="Q15" s="222" t="s">
        <v>118</v>
      </c>
      <c r="R15" s="222">
        <v>2</v>
      </c>
      <c r="S15" s="225">
        <v>67144</v>
      </c>
      <c r="T15" s="267" t="s">
        <v>863</v>
      </c>
      <c r="U15" s="237" t="s">
        <v>215</v>
      </c>
      <c r="V15" s="225" t="s">
        <v>397</v>
      </c>
      <c r="W15" s="225" t="s">
        <v>392</v>
      </c>
      <c r="X15" s="244" t="s">
        <v>546</v>
      </c>
      <c r="Y15" s="225">
        <v>1</v>
      </c>
      <c r="Z15" s="225">
        <v>1</v>
      </c>
      <c r="AA15" s="225">
        <v>0</v>
      </c>
      <c r="AB15" s="229">
        <v>0</v>
      </c>
      <c r="AC15" s="225">
        <v>0</v>
      </c>
      <c r="AD15" s="225">
        <v>0</v>
      </c>
      <c r="AE15" s="225">
        <v>0</v>
      </c>
      <c r="AF15" s="229">
        <v>0</v>
      </c>
      <c r="AG15" s="225">
        <v>1</v>
      </c>
      <c r="AH15" s="225">
        <v>1</v>
      </c>
      <c r="AI15" s="225">
        <v>0</v>
      </c>
      <c r="AJ15" s="229">
        <v>0</v>
      </c>
      <c r="AK15" s="225">
        <v>0</v>
      </c>
      <c r="AL15" s="225">
        <v>0</v>
      </c>
      <c r="AM15" s="225">
        <v>0</v>
      </c>
      <c r="AN15" s="229">
        <v>0</v>
      </c>
    </row>
    <row r="16" spans="1:40" ht="15" customHeight="1" thickBot="1" x14ac:dyDescent="0.3">
      <c r="A16" s="230">
        <v>43428</v>
      </c>
      <c r="B16" s="235" t="s">
        <v>46</v>
      </c>
      <c r="C16" s="221" t="s">
        <v>32</v>
      </c>
      <c r="D16" s="221" t="s">
        <v>172</v>
      </c>
      <c r="E16" s="222" t="s">
        <v>3</v>
      </c>
      <c r="F16" s="222">
        <v>11</v>
      </c>
      <c r="G16" s="236">
        <v>20</v>
      </c>
      <c r="H16" s="236" t="s">
        <v>118</v>
      </c>
      <c r="I16" s="222" t="s">
        <v>118</v>
      </c>
      <c r="J16" s="222">
        <v>1</v>
      </c>
      <c r="K16" s="222">
        <v>0</v>
      </c>
      <c r="L16" s="222">
        <v>0</v>
      </c>
      <c r="M16" s="222">
        <v>2</v>
      </c>
      <c r="N16" s="222">
        <v>0</v>
      </c>
      <c r="O16" s="222">
        <v>0</v>
      </c>
      <c r="P16" s="222" t="s">
        <v>118</v>
      </c>
      <c r="Q16" s="222" t="s">
        <v>118</v>
      </c>
      <c r="R16" s="222">
        <v>2</v>
      </c>
      <c r="S16" s="225">
        <v>62203</v>
      </c>
      <c r="T16" s="503" t="s">
        <v>393</v>
      </c>
      <c r="U16" s="237" t="s">
        <v>230</v>
      </c>
      <c r="V16" s="225" t="s">
        <v>339</v>
      </c>
      <c r="W16" s="225" t="s">
        <v>225</v>
      </c>
      <c r="X16" s="244" t="s">
        <v>839</v>
      </c>
      <c r="Y16" s="225">
        <v>1</v>
      </c>
      <c r="Z16" s="225">
        <v>0</v>
      </c>
      <c r="AA16" s="225">
        <v>0</v>
      </c>
      <c r="AB16" s="229">
        <v>1</v>
      </c>
      <c r="AC16" s="225">
        <v>0</v>
      </c>
      <c r="AD16" s="225">
        <v>0</v>
      </c>
      <c r="AE16" s="225">
        <v>0</v>
      </c>
      <c r="AF16" s="229">
        <v>0</v>
      </c>
      <c r="AG16" s="225">
        <v>1</v>
      </c>
      <c r="AH16" s="225">
        <v>0</v>
      </c>
      <c r="AI16" s="225">
        <v>0</v>
      </c>
      <c r="AJ16" s="229">
        <v>1</v>
      </c>
      <c r="AK16" s="225">
        <v>0</v>
      </c>
      <c r="AL16" s="225">
        <v>0</v>
      </c>
      <c r="AM16" s="225">
        <v>0</v>
      </c>
      <c r="AN16" s="229">
        <v>0</v>
      </c>
    </row>
    <row r="17" spans="1:40" ht="15.75" thickBot="1" x14ac:dyDescent="0.3">
      <c r="A17" s="509"/>
      <c r="B17" s="510"/>
      <c r="C17" s="679" t="s">
        <v>141</v>
      </c>
      <c r="D17" s="680"/>
      <c r="E17" s="681"/>
      <c r="F17" s="504">
        <f>SUM(F3:F6)</f>
        <v>95</v>
      </c>
      <c r="G17" s="504">
        <f>SUM(G3:G6)</f>
        <v>98</v>
      </c>
      <c r="H17" s="504" t="s">
        <v>118</v>
      </c>
      <c r="I17" s="504" t="s">
        <v>118</v>
      </c>
      <c r="J17" s="504">
        <f t="shared" ref="J17:O17" si="0">SUM(J3:J6)</f>
        <v>10</v>
      </c>
      <c r="K17" s="504">
        <f t="shared" si="0"/>
        <v>8</v>
      </c>
      <c r="L17" s="504">
        <f t="shared" si="0"/>
        <v>0</v>
      </c>
      <c r="M17" s="504">
        <f t="shared" si="0"/>
        <v>9</v>
      </c>
      <c r="N17" s="504">
        <f t="shared" si="0"/>
        <v>0</v>
      </c>
      <c r="O17" s="504">
        <f t="shared" si="0"/>
        <v>0</v>
      </c>
      <c r="P17" s="504" t="s">
        <v>118</v>
      </c>
      <c r="Q17" s="504" t="s">
        <v>118</v>
      </c>
      <c r="R17" s="504">
        <f>SUM(R3:R6)</f>
        <v>11</v>
      </c>
      <c r="S17" s="9"/>
      <c r="T17" s="9"/>
      <c r="U17" s="9"/>
      <c r="V17" s="9"/>
      <c r="W17" s="505"/>
      <c r="X17" s="531" t="s">
        <v>141</v>
      </c>
      <c r="Y17" s="504">
        <f t="shared" ref="Y17:AN17" si="1">SUM(Y3:Y6)</f>
        <v>4</v>
      </c>
      <c r="Z17" s="504">
        <f t="shared" si="1"/>
        <v>2</v>
      </c>
      <c r="AA17" s="504">
        <f t="shared" si="1"/>
        <v>0</v>
      </c>
      <c r="AB17" s="504">
        <f t="shared" si="1"/>
        <v>2</v>
      </c>
      <c r="AC17" s="506">
        <f t="shared" si="1"/>
        <v>3</v>
      </c>
      <c r="AD17" s="506">
        <f t="shared" si="1"/>
        <v>2</v>
      </c>
      <c r="AE17" s="506">
        <f t="shared" si="1"/>
        <v>0</v>
      </c>
      <c r="AF17" s="506">
        <f t="shared" si="1"/>
        <v>1</v>
      </c>
      <c r="AG17" s="601">
        <f t="shared" si="1"/>
        <v>0</v>
      </c>
      <c r="AH17" s="601">
        <f t="shared" si="1"/>
        <v>0</v>
      </c>
      <c r="AI17" s="601">
        <f t="shared" si="1"/>
        <v>0</v>
      </c>
      <c r="AJ17" s="601">
        <f t="shared" si="1"/>
        <v>0</v>
      </c>
      <c r="AK17" s="508">
        <f t="shared" si="1"/>
        <v>1</v>
      </c>
      <c r="AL17" s="508">
        <f t="shared" si="1"/>
        <v>0</v>
      </c>
      <c r="AM17" s="508">
        <f t="shared" si="1"/>
        <v>0</v>
      </c>
      <c r="AN17" s="508">
        <f t="shared" si="1"/>
        <v>1</v>
      </c>
    </row>
    <row r="18" spans="1:40" ht="15.75" thickBot="1" x14ac:dyDescent="0.3">
      <c r="A18" s="509"/>
      <c r="B18" s="510"/>
      <c r="C18" s="657" t="s">
        <v>139</v>
      </c>
      <c r="D18" s="658"/>
      <c r="E18" s="659"/>
      <c r="F18" s="540">
        <f>SUM(F7:F12)</f>
        <v>160</v>
      </c>
      <c r="G18" s="540">
        <f t="shared" ref="G18:R18" si="2">SUM(G7:G12)</f>
        <v>154</v>
      </c>
      <c r="H18" s="540">
        <f t="shared" si="2"/>
        <v>1</v>
      </c>
      <c r="I18" s="540">
        <f t="shared" si="2"/>
        <v>2</v>
      </c>
      <c r="J18" s="540">
        <f t="shared" si="2"/>
        <v>21</v>
      </c>
      <c r="K18" s="540">
        <f t="shared" si="2"/>
        <v>14</v>
      </c>
      <c r="L18" s="540">
        <f t="shared" si="2"/>
        <v>0</v>
      </c>
      <c r="M18" s="540">
        <f t="shared" si="2"/>
        <v>9</v>
      </c>
      <c r="N18" s="540">
        <f t="shared" si="2"/>
        <v>3</v>
      </c>
      <c r="O18" s="540">
        <f t="shared" si="2"/>
        <v>0</v>
      </c>
      <c r="P18" s="540">
        <f t="shared" si="2"/>
        <v>0</v>
      </c>
      <c r="Q18" s="540">
        <f t="shared" si="2"/>
        <v>0</v>
      </c>
      <c r="R18" s="540">
        <f t="shared" si="2"/>
        <v>21</v>
      </c>
      <c r="S18" s="541"/>
      <c r="T18" s="541"/>
      <c r="U18" s="541"/>
      <c r="V18" s="541"/>
      <c r="W18" s="542"/>
      <c r="X18" s="543" t="s">
        <v>139</v>
      </c>
      <c r="Y18" s="540">
        <f t="shared" ref="Y18:AN18" si="3">SUM(Y7:Y12)</f>
        <v>6</v>
      </c>
      <c r="Z18" s="540">
        <f t="shared" si="3"/>
        <v>3</v>
      </c>
      <c r="AA18" s="540">
        <f t="shared" si="3"/>
        <v>0</v>
      </c>
      <c r="AB18" s="540">
        <f t="shared" si="3"/>
        <v>3</v>
      </c>
      <c r="AC18" s="544">
        <f t="shared" si="3"/>
        <v>3</v>
      </c>
      <c r="AD18" s="544">
        <f t="shared" si="3"/>
        <v>2</v>
      </c>
      <c r="AE18" s="544">
        <f t="shared" si="3"/>
        <v>0</v>
      </c>
      <c r="AF18" s="544">
        <f t="shared" si="3"/>
        <v>1</v>
      </c>
      <c r="AG18" s="545">
        <f t="shared" si="3"/>
        <v>3</v>
      </c>
      <c r="AH18" s="545">
        <f t="shared" si="3"/>
        <v>1</v>
      </c>
      <c r="AI18" s="545">
        <f t="shared" si="3"/>
        <v>0</v>
      </c>
      <c r="AJ18" s="545">
        <f t="shared" si="3"/>
        <v>2</v>
      </c>
      <c r="AK18" s="546">
        <f t="shared" si="3"/>
        <v>0</v>
      </c>
      <c r="AL18" s="546">
        <f t="shared" si="3"/>
        <v>0</v>
      </c>
      <c r="AM18" s="546">
        <f t="shared" si="3"/>
        <v>0</v>
      </c>
      <c r="AN18" s="546">
        <f t="shared" si="3"/>
        <v>0</v>
      </c>
    </row>
    <row r="19" spans="1:40" ht="15.75" thickBot="1" x14ac:dyDescent="0.3">
      <c r="A19" s="509"/>
      <c r="B19" s="510"/>
      <c r="C19" s="663" t="s">
        <v>140</v>
      </c>
      <c r="D19" s="664"/>
      <c r="E19" s="665"/>
      <c r="F19" s="517">
        <f>SUM(F13:F16)</f>
        <v>77</v>
      </c>
      <c r="G19" s="517">
        <f>SUM(G13:G16)</f>
        <v>78</v>
      </c>
      <c r="H19" s="517" t="s">
        <v>118</v>
      </c>
      <c r="I19" s="517" t="s">
        <v>118</v>
      </c>
      <c r="J19" s="517">
        <f t="shared" ref="J19:O19" si="4">SUM(J13:J16)</f>
        <v>6</v>
      </c>
      <c r="K19" s="517">
        <f t="shared" si="4"/>
        <v>4</v>
      </c>
      <c r="L19" s="517">
        <f t="shared" si="4"/>
        <v>0</v>
      </c>
      <c r="M19" s="517">
        <f t="shared" si="4"/>
        <v>13</v>
      </c>
      <c r="N19" s="517">
        <f t="shared" si="4"/>
        <v>1</v>
      </c>
      <c r="O19" s="517">
        <f t="shared" si="4"/>
        <v>0</v>
      </c>
      <c r="P19" s="517" t="s">
        <v>118</v>
      </c>
      <c r="Q19" s="517" t="s">
        <v>118</v>
      </c>
      <c r="R19" s="517">
        <f>SUM(R13:R16)</f>
        <v>6</v>
      </c>
      <c r="S19" s="518"/>
      <c r="T19" s="518"/>
      <c r="U19" s="518"/>
      <c r="V19" s="518"/>
      <c r="W19" s="519"/>
      <c r="X19" s="533" t="s">
        <v>140</v>
      </c>
      <c r="Y19" s="517">
        <f t="shared" ref="Y19:AN19" si="5">SUM(Y13:Y16)</f>
        <v>4</v>
      </c>
      <c r="Z19" s="517">
        <f t="shared" si="5"/>
        <v>2</v>
      </c>
      <c r="AA19" s="517">
        <f t="shared" si="5"/>
        <v>0</v>
      </c>
      <c r="AB19" s="517">
        <f t="shared" si="5"/>
        <v>2</v>
      </c>
      <c r="AC19" s="521">
        <f t="shared" si="5"/>
        <v>0</v>
      </c>
      <c r="AD19" s="521">
        <f t="shared" si="5"/>
        <v>0</v>
      </c>
      <c r="AE19" s="521">
        <f t="shared" si="5"/>
        <v>0</v>
      </c>
      <c r="AF19" s="521">
        <f t="shared" si="5"/>
        <v>0</v>
      </c>
      <c r="AG19" s="522">
        <f t="shared" si="5"/>
        <v>4</v>
      </c>
      <c r="AH19" s="522">
        <f t="shared" si="5"/>
        <v>2</v>
      </c>
      <c r="AI19" s="522">
        <f t="shared" si="5"/>
        <v>0</v>
      </c>
      <c r="AJ19" s="522">
        <f t="shared" si="5"/>
        <v>2</v>
      </c>
      <c r="AK19" s="523">
        <f t="shared" si="5"/>
        <v>0</v>
      </c>
      <c r="AL19" s="523">
        <f t="shared" si="5"/>
        <v>0</v>
      </c>
      <c r="AM19" s="523">
        <f t="shared" si="5"/>
        <v>0</v>
      </c>
      <c r="AN19" s="523">
        <f t="shared" si="5"/>
        <v>0</v>
      </c>
    </row>
    <row r="20" spans="1:40" ht="15.75" thickBot="1" x14ac:dyDescent="0.3">
      <c r="A20" s="509"/>
      <c r="B20" s="510"/>
      <c r="C20" s="660" t="s">
        <v>138</v>
      </c>
      <c r="D20" s="661"/>
      <c r="E20" s="662"/>
      <c r="F20" s="524">
        <f>SUM(F3:F16)</f>
        <v>332</v>
      </c>
      <c r="G20" s="524">
        <f t="shared" ref="G20:R20" si="6">SUM(G3:G16)</f>
        <v>330</v>
      </c>
      <c r="H20" s="524">
        <f t="shared" si="6"/>
        <v>1</v>
      </c>
      <c r="I20" s="524">
        <f t="shared" si="6"/>
        <v>2</v>
      </c>
      <c r="J20" s="524">
        <f t="shared" si="6"/>
        <v>37</v>
      </c>
      <c r="K20" s="524">
        <f t="shared" si="6"/>
        <v>26</v>
      </c>
      <c r="L20" s="524">
        <f t="shared" si="6"/>
        <v>0</v>
      </c>
      <c r="M20" s="524">
        <f t="shared" si="6"/>
        <v>31</v>
      </c>
      <c r="N20" s="524">
        <f t="shared" si="6"/>
        <v>4</v>
      </c>
      <c r="O20" s="524">
        <f t="shared" si="6"/>
        <v>0</v>
      </c>
      <c r="P20" s="524">
        <f t="shared" si="6"/>
        <v>0</v>
      </c>
      <c r="Q20" s="524">
        <f t="shared" si="6"/>
        <v>0</v>
      </c>
      <c r="R20" s="524">
        <f t="shared" si="6"/>
        <v>38</v>
      </c>
      <c r="S20" s="525"/>
      <c r="T20" s="525"/>
      <c r="U20" s="525"/>
      <c r="V20" s="525"/>
      <c r="W20" s="526"/>
      <c r="X20" s="534" t="s">
        <v>138</v>
      </c>
      <c r="Y20" s="524">
        <f t="shared" ref="Y20:AN20" si="7">SUM(Y3:Y16)</f>
        <v>14</v>
      </c>
      <c r="Z20" s="524">
        <f t="shared" si="7"/>
        <v>7</v>
      </c>
      <c r="AA20" s="524">
        <f t="shared" si="7"/>
        <v>0</v>
      </c>
      <c r="AB20" s="524">
        <f t="shared" si="7"/>
        <v>7</v>
      </c>
      <c r="AC20" s="528">
        <f t="shared" si="7"/>
        <v>6</v>
      </c>
      <c r="AD20" s="528">
        <f t="shared" si="7"/>
        <v>4</v>
      </c>
      <c r="AE20" s="528">
        <f t="shared" si="7"/>
        <v>0</v>
      </c>
      <c r="AF20" s="528">
        <f t="shared" si="7"/>
        <v>2</v>
      </c>
      <c r="AG20" s="529">
        <f t="shared" si="7"/>
        <v>7</v>
      </c>
      <c r="AH20" s="529">
        <f t="shared" si="7"/>
        <v>3</v>
      </c>
      <c r="AI20" s="529">
        <f t="shared" si="7"/>
        <v>0</v>
      </c>
      <c r="AJ20" s="529">
        <f t="shared" si="7"/>
        <v>4</v>
      </c>
      <c r="AK20" s="530">
        <f t="shared" si="7"/>
        <v>1</v>
      </c>
      <c r="AL20" s="530">
        <f t="shared" si="7"/>
        <v>0</v>
      </c>
      <c r="AM20" s="530">
        <f t="shared" si="7"/>
        <v>0</v>
      </c>
      <c r="AN20" s="530">
        <f t="shared" si="7"/>
        <v>1</v>
      </c>
    </row>
    <row r="21" spans="1:40" x14ac:dyDescent="0.25">
      <c r="A21" s="683"/>
      <c r="B21" s="684"/>
      <c r="C21" s="684"/>
      <c r="D21" s="684"/>
      <c r="E21" s="684"/>
      <c r="F21" s="684"/>
      <c r="G21" s="684"/>
      <c r="H21" s="684"/>
      <c r="I21" s="684"/>
      <c r="J21" s="684"/>
      <c r="K21" s="684"/>
      <c r="L21" s="684"/>
      <c r="M21" s="684"/>
      <c r="N21" s="684"/>
      <c r="O21" s="684"/>
      <c r="P21" s="684"/>
      <c r="Q21" s="684"/>
      <c r="R21" s="684"/>
      <c r="S21" s="684"/>
      <c r="T21" s="684"/>
      <c r="U21" s="684"/>
      <c r="V21" s="684"/>
      <c r="W21" s="684"/>
      <c r="X21" s="9"/>
      <c r="Y21" s="9"/>
      <c r="Z21" s="9"/>
      <c r="AA21" s="9"/>
      <c r="AB21" s="9"/>
    </row>
    <row r="22" spans="1:40" x14ac:dyDescent="0.25">
      <c r="A22" s="683" t="s">
        <v>627</v>
      </c>
      <c r="B22" s="654"/>
      <c r="C22" s="654"/>
      <c r="D22" s="654"/>
      <c r="E22" s="654"/>
      <c r="F22" s="654"/>
      <c r="G22" s="654"/>
      <c r="H22" s="654"/>
      <c r="I22" s="654"/>
      <c r="J22" s="654"/>
      <c r="K22" s="654"/>
      <c r="L22" s="654"/>
      <c r="M22" s="654"/>
      <c r="N22" s="654"/>
      <c r="O22" s="654"/>
      <c r="P22" s="654"/>
      <c r="Q22" s="654"/>
      <c r="R22" s="654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  <c r="AC22" s="654"/>
      <c r="AD22" s="654"/>
      <c r="AE22" s="654"/>
      <c r="AF22" s="654"/>
      <c r="AG22" s="654"/>
      <c r="AH22" s="654"/>
      <c r="AI22" s="654"/>
      <c r="AJ22" s="654"/>
      <c r="AK22" s="654"/>
      <c r="AL22" s="654"/>
      <c r="AM22" s="654"/>
      <c r="AN22" s="654"/>
    </row>
    <row r="23" spans="1:40" x14ac:dyDescent="0.25">
      <c r="A23" s="618" t="s">
        <v>310</v>
      </c>
      <c r="B23" s="9"/>
      <c r="C23" s="9"/>
      <c r="D23" s="9"/>
      <c r="E23" s="9"/>
      <c r="F23" s="18"/>
      <c r="G23" s="18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40" x14ac:dyDescent="0.25">
      <c r="A24" s="618" t="s">
        <v>129</v>
      </c>
      <c r="B24" s="9"/>
      <c r="C24" s="9"/>
      <c r="D24" s="9"/>
      <c r="E24" s="9"/>
      <c r="F24" s="18"/>
      <c r="G24" s="18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40" x14ac:dyDescent="0.25">
      <c r="A25" t="s">
        <v>752</v>
      </c>
      <c r="B25" s="9"/>
      <c r="C25" s="9"/>
      <c r="D25" s="9"/>
      <c r="E25" s="9"/>
      <c r="F25" s="18"/>
      <c r="G25" s="18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40" x14ac:dyDescent="0.25">
      <c r="A26" t="s">
        <v>757</v>
      </c>
      <c r="B26" s="9"/>
      <c r="C26" s="9"/>
      <c r="D26" s="9"/>
      <c r="E26" s="9"/>
      <c r="F26" s="18"/>
      <c r="G26" s="18"/>
      <c r="H26" s="17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40" x14ac:dyDescent="0.25">
      <c r="A27" t="s">
        <v>826</v>
      </c>
      <c r="B27" s="9"/>
      <c r="C27" s="9"/>
      <c r="D27" s="9"/>
      <c r="E27" s="9"/>
      <c r="F27" s="18"/>
      <c r="G27" s="18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40" x14ac:dyDescent="0.25">
      <c r="A28" t="s">
        <v>69</v>
      </c>
      <c r="B28" s="9"/>
      <c r="C28" s="9"/>
      <c r="D28" s="9"/>
    </row>
    <row r="29" spans="1:40" x14ac:dyDescent="0.25">
      <c r="A29" s="197"/>
      <c r="B29" s="9" t="s">
        <v>45</v>
      </c>
      <c r="C29" s="9"/>
      <c r="D29" s="9"/>
    </row>
    <row r="30" spans="1:40" x14ac:dyDescent="0.25">
      <c r="A30" s="195"/>
      <c r="B30" s="9" t="s">
        <v>43</v>
      </c>
      <c r="C30" s="9"/>
      <c r="D30" s="9"/>
    </row>
    <row r="31" spans="1:40" x14ac:dyDescent="0.25">
      <c r="A31" s="196"/>
      <c r="B31" s="9" t="s">
        <v>44</v>
      </c>
      <c r="C31" s="9"/>
      <c r="D31" s="9"/>
    </row>
    <row r="32" spans="1:40" x14ac:dyDescent="0.25">
      <c r="A32" s="19" t="s">
        <v>28</v>
      </c>
    </row>
  </sheetData>
  <mergeCells count="16">
    <mergeCell ref="Y1:AB1"/>
    <mergeCell ref="AC1:AF1"/>
    <mergeCell ref="AG1:AJ1"/>
    <mergeCell ref="AK1:AN1"/>
    <mergeCell ref="P1:R1"/>
    <mergeCell ref="A1:C1"/>
    <mergeCell ref="E1:G1"/>
    <mergeCell ref="H1:I1"/>
    <mergeCell ref="J1:M1"/>
    <mergeCell ref="N1:O1"/>
    <mergeCell ref="A21:W21"/>
    <mergeCell ref="A22:AN22"/>
    <mergeCell ref="C17:E17"/>
    <mergeCell ref="C18:E18"/>
    <mergeCell ref="C19:E19"/>
    <mergeCell ref="C20:E2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18"/>
  <sheetViews>
    <sheetView workbookViewId="0">
      <selection activeCell="U15" sqref="U15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28515625" customWidth="1"/>
    <col min="5" max="18" width="3.7109375" customWidth="1"/>
    <col min="19" max="20" width="6.28515625" customWidth="1"/>
    <col min="21" max="22" width="19.140625" customWidth="1"/>
    <col min="23" max="23" width="21.140625" customWidth="1"/>
    <col min="24" max="24" width="22.7109375" customWidth="1"/>
    <col min="25" max="28" width="4.28515625" customWidth="1"/>
    <col min="29" max="40" width="3.7109375" customWidth="1"/>
  </cols>
  <sheetData>
    <row r="1" spans="1:40" ht="15" customHeight="1" thickBot="1" x14ac:dyDescent="0.3">
      <c r="A1" s="827" t="s">
        <v>167</v>
      </c>
      <c r="B1" s="828"/>
      <c r="C1" s="828"/>
      <c r="D1" s="202"/>
      <c r="E1" s="829" t="s">
        <v>24</v>
      </c>
      <c r="F1" s="830"/>
      <c r="G1" s="831"/>
      <c r="H1" s="829" t="s">
        <v>23</v>
      </c>
      <c r="I1" s="831"/>
      <c r="J1" s="824" t="s">
        <v>6</v>
      </c>
      <c r="K1" s="825"/>
      <c r="L1" s="825"/>
      <c r="M1" s="826"/>
      <c r="N1" s="824" t="s">
        <v>7</v>
      </c>
      <c r="O1" s="826"/>
      <c r="P1" s="824" t="s">
        <v>25</v>
      </c>
      <c r="Q1" s="825"/>
      <c r="R1" s="826"/>
      <c r="S1" s="152" t="s">
        <v>8</v>
      </c>
      <c r="T1" s="152" t="s">
        <v>9</v>
      </c>
      <c r="U1" s="153" t="s">
        <v>10</v>
      </c>
      <c r="V1" s="152" t="s">
        <v>11</v>
      </c>
      <c r="W1" s="154" t="s">
        <v>26</v>
      </c>
      <c r="X1" s="211" t="s">
        <v>27</v>
      </c>
      <c r="Y1" s="832" t="s">
        <v>20</v>
      </c>
      <c r="Z1" s="675"/>
      <c r="AA1" s="675"/>
      <c r="AB1" s="676"/>
      <c r="AC1" s="832" t="s">
        <v>64</v>
      </c>
      <c r="AD1" s="675"/>
      <c r="AE1" s="675"/>
      <c r="AF1" s="676"/>
      <c r="AG1" s="832" t="s">
        <v>65</v>
      </c>
      <c r="AH1" s="675"/>
      <c r="AI1" s="675"/>
      <c r="AJ1" s="676"/>
      <c r="AK1" s="832" t="s">
        <v>66</v>
      </c>
      <c r="AL1" s="675"/>
      <c r="AM1" s="675"/>
      <c r="AN1" s="676"/>
    </row>
    <row r="2" spans="1:40" ht="15" customHeight="1" thickBot="1" x14ac:dyDescent="0.3">
      <c r="A2" s="155" t="s">
        <v>19</v>
      </c>
      <c r="B2" s="156" t="s">
        <v>18</v>
      </c>
      <c r="C2" s="157" t="s">
        <v>17</v>
      </c>
      <c r="D2" s="158" t="s">
        <v>42</v>
      </c>
      <c r="E2" s="158" t="s">
        <v>16</v>
      </c>
      <c r="F2" s="158" t="s">
        <v>4</v>
      </c>
      <c r="G2" s="158" t="s">
        <v>5</v>
      </c>
      <c r="H2" s="159" t="s">
        <v>12</v>
      </c>
      <c r="I2" s="159" t="s">
        <v>3</v>
      </c>
      <c r="J2" s="159" t="s">
        <v>12</v>
      </c>
      <c r="K2" s="159" t="s">
        <v>13</v>
      </c>
      <c r="L2" s="159" t="s">
        <v>2</v>
      </c>
      <c r="M2" s="159" t="s">
        <v>14</v>
      </c>
      <c r="N2" s="159" t="s">
        <v>15</v>
      </c>
      <c r="O2" s="159" t="s">
        <v>16</v>
      </c>
      <c r="P2" s="159" t="s">
        <v>21</v>
      </c>
      <c r="Q2" s="159" t="s">
        <v>22</v>
      </c>
      <c r="R2" s="159" t="s">
        <v>12</v>
      </c>
      <c r="S2" s="160"/>
      <c r="T2" s="161"/>
      <c r="U2" s="162"/>
      <c r="V2" s="160"/>
      <c r="W2" s="163"/>
      <c r="X2" s="164"/>
      <c r="Y2" s="152" t="s">
        <v>0</v>
      </c>
      <c r="Z2" s="152" t="s">
        <v>1</v>
      </c>
      <c r="AA2" s="152" t="s">
        <v>2</v>
      </c>
      <c r="AB2" s="152" t="s">
        <v>3</v>
      </c>
      <c r="AC2" s="152" t="s">
        <v>0</v>
      </c>
      <c r="AD2" s="152" t="s">
        <v>1</v>
      </c>
      <c r="AE2" s="152" t="s">
        <v>2</v>
      </c>
      <c r="AF2" s="152" t="s">
        <v>3</v>
      </c>
      <c r="AG2" s="152" t="s">
        <v>0</v>
      </c>
      <c r="AH2" s="152" t="s">
        <v>1</v>
      </c>
      <c r="AI2" s="152" t="s">
        <v>2</v>
      </c>
      <c r="AJ2" s="152" t="s">
        <v>3</v>
      </c>
      <c r="AK2" s="152" t="s">
        <v>0</v>
      </c>
      <c r="AL2" s="152" t="s">
        <v>1</v>
      </c>
      <c r="AM2" s="152" t="s">
        <v>2</v>
      </c>
      <c r="AN2" s="152" t="s">
        <v>3</v>
      </c>
    </row>
    <row r="3" spans="1:40" ht="15" customHeight="1" thickBot="1" x14ac:dyDescent="0.3">
      <c r="A3" s="231">
        <v>43260</v>
      </c>
      <c r="B3" s="232" t="s">
        <v>566</v>
      </c>
      <c r="C3" s="232" t="s">
        <v>39</v>
      </c>
      <c r="D3" s="233" t="s">
        <v>559</v>
      </c>
      <c r="E3" s="233" t="s">
        <v>3</v>
      </c>
      <c r="F3" s="233">
        <v>15</v>
      </c>
      <c r="G3" s="233">
        <v>16</v>
      </c>
      <c r="H3" s="233">
        <v>0</v>
      </c>
      <c r="I3" s="233">
        <v>1</v>
      </c>
      <c r="J3" s="233">
        <v>2</v>
      </c>
      <c r="K3" s="233">
        <v>1</v>
      </c>
      <c r="L3" s="233">
        <v>0</v>
      </c>
      <c r="M3" s="233">
        <v>1</v>
      </c>
      <c r="N3" s="233">
        <v>0</v>
      </c>
      <c r="O3" s="233">
        <v>0</v>
      </c>
      <c r="P3" s="233">
        <v>0</v>
      </c>
      <c r="Q3" s="233">
        <v>0</v>
      </c>
      <c r="R3" s="233">
        <v>1</v>
      </c>
      <c r="S3" s="248">
        <v>675</v>
      </c>
      <c r="T3" s="476" t="s">
        <v>565</v>
      </c>
      <c r="U3" s="249" t="s">
        <v>561</v>
      </c>
      <c r="V3" s="248" t="s">
        <v>562</v>
      </c>
      <c r="W3" s="234" t="s">
        <v>563</v>
      </c>
      <c r="X3" s="250" t="s">
        <v>564</v>
      </c>
      <c r="Y3" s="251">
        <v>1</v>
      </c>
      <c r="Z3" s="251">
        <v>0</v>
      </c>
      <c r="AA3" s="251">
        <v>0</v>
      </c>
      <c r="AB3" s="252">
        <v>1</v>
      </c>
      <c r="AC3" s="485">
        <v>0</v>
      </c>
      <c r="AD3" s="485">
        <v>0</v>
      </c>
      <c r="AE3" s="485">
        <v>0</v>
      </c>
      <c r="AF3" s="485">
        <v>0</v>
      </c>
      <c r="AG3" s="485">
        <v>0</v>
      </c>
      <c r="AH3" s="485">
        <v>0</v>
      </c>
      <c r="AI3" s="485">
        <v>0</v>
      </c>
      <c r="AJ3" s="485">
        <v>0</v>
      </c>
      <c r="AK3" s="485">
        <v>1</v>
      </c>
      <c r="AL3" s="485">
        <v>0</v>
      </c>
      <c r="AM3" s="485">
        <v>0</v>
      </c>
      <c r="AN3" s="485">
        <v>1</v>
      </c>
    </row>
    <row r="4" spans="1:40" ht="15" customHeight="1" thickBot="1" x14ac:dyDescent="0.3">
      <c r="A4" s="231">
        <v>43267</v>
      </c>
      <c r="B4" s="232" t="s">
        <v>566</v>
      </c>
      <c r="C4" s="232" t="s">
        <v>567</v>
      </c>
      <c r="D4" s="233" t="s">
        <v>559</v>
      </c>
      <c r="E4" s="233" t="s">
        <v>1</v>
      </c>
      <c r="F4" s="233">
        <v>28</v>
      </c>
      <c r="G4" s="233">
        <v>16</v>
      </c>
      <c r="H4" s="233">
        <v>0</v>
      </c>
      <c r="I4" s="233">
        <v>0</v>
      </c>
      <c r="J4" s="233">
        <v>3</v>
      </c>
      <c r="K4" s="233">
        <v>2</v>
      </c>
      <c r="L4" s="233">
        <v>0</v>
      </c>
      <c r="M4" s="233">
        <v>3</v>
      </c>
      <c r="N4" s="233">
        <v>3</v>
      </c>
      <c r="O4" s="233">
        <v>0</v>
      </c>
      <c r="P4" s="233">
        <v>0</v>
      </c>
      <c r="Q4" s="233">
        <v>0</v>
      </c>
      <c r="R4" s="233">
        <v>2</v>
      </c>
      <c r="S4" s="248"/>
      <c r="T4" s="476" t="s">
        <v>615</v>
      </c>
      <c r="U4" s="249" t="s">
        <v>561</v>
      </c>
      <c r="V4" s="248" t="s">
        <v>614</v>
      </c>
      <c r="W4" s="234" t="s">
        <v>563</v>
      </c>
      <c r="X4" s="250" t="s">
        <v>564</v>
      </c>
      <c r="Y4" s="251">
        <v>1</v>
      </c>
      <c r="Z4" s="251">
        <v>1</v>
      </c>
      <c r="AA4" s="251">
        <v>0</v>
      </c>
      <c r="AB4" s="252">
        <v>0</v>
      </c>
      <c r="AC4" s="433">
        <v>0</v>
      </c>
      <c r="AD4" s="433">
        <v>0</v>
      </c>
      <c r="AE4" s="433">
        <v>0</v>
      </c>
      <c r="AF4" s="433">
        <v>0</v>
      </c>
      <c r="AG4" s="433">
        <v>0</v>
      </c>
      <c r="AH4" s="433">
        <v>0</v>
      </c>
      <c r="AI4" s="433">
        <v>0</v>
      </c>
      <c r="AJ4" s="433">
        <v>0</v>
      </c>
      <c r="AK4" s="433">
        <v>1</v>
      </c>
      <c r="AL4" s="433">
        <v>1</v>
      </c>
      <c r="AM4" s="433">
        <v>0</v>
      </c>
      <c r="AN4" s="433">
        <v>0</v>
      </c>
    </row>
    <row r="5" spans="1:40" ht="15" customHeight="1" thickBot="1" x14ac:dyDescent="0.3">
      <c r="A5" s="230">
        <v>43274</v>
      </c>
      <c r="B5" s="221" t="s">
        <v>46</v>
      </c>
      <c r="C5" s="221" t="s">
        <v>31</v>
      </c>
      <c r="D5" s="222" t="s">
        <v>655</v>
      </c>
      <c r="E5" s="222" t="s">
        <v>1</v>
      </c>
      <c r="F5" s="222">
        <v>27</v>
      </c>
      <c r="G5" s="222">
        <v>19</v>
      </c>
      <c r="H5" s="222" t="s">
        <v>118</v>
      </c>
      <c r="I5" s="222" t="s">
        <v>118</v>
      </c>
      <c r="J5" s="222">
        <v>3</v>
      </c>
      <c r="K5" s="222">
        <v>3</v>
      </c>
      <c r="L5" s="222">
        <v>0</v>
      </c>
      <c r="M5" s="222">
        <v>2</v>
      </c>
      <c r="N5" s="222">
        <v>0</v>
      </c>
      <c r="O5" s="222">
        <v>0</v>
      </c>
      <c r="P5" s="222" t="s">
        <v>118</v>
      </c>
      <c r="Q5" s="222" t="s">
        <v>118</v>
      </c>
      <c r="R5" s="222">
        <v>3</v>
      </c>
      <c r="S5" s="223">
        <v>6000</v>
      </c>
      <c r="T5" s="245" t="s">
        <v>657</v>
      </c>
      <c r="U5" s="224" t="s">
        <v>230</v>
      </c>
      <c r="V5" s="223" t="s">
        <v>562</v>
      </c>
      <c r="W5" s="225" t="s">
        <v>561</v>
      </c>
      <c r="X5" s="226" t="s">
        <v>570</v>
      </c>
      <c r="Y5" s="227">
        <v>1</v>
      </c>
      <c r="Z5" s="227">
        <v>1</v>
      </c>
      <c r="AA5" s="227">
        <v>0</v>
      </c>
      <c r="AB5" s="228">
        <v>0</v>
      </c>
      <c r="AC5" s="480">
        <v>0</v>
      </c>
      <c r="AD5" s="480">
        <v>0</v>
      </c>
      <c r="AE5" s="480">
        <v>0</v>
      </c>
      <c r="AF5" s="480">
        <v>0</v>
      </c>
      <c r="AG5" s="480">
        <v>1</v>
      </c>
      <c r="AH5" s="480">
        <v>1</v>
      </c>
      <c r="AI5" s="480">
        <v>0</v>
      </c>
      <c r="AJ5" s="480">
        <v>0</v>
      </c>
      <c r="AK5" s="480">
        <v>0</v>
      </c>
      <c r="AL5" s="480">
        <v>0</v>
      </c>
      <c r="AM5" s="480">
        <v>0</v>
      </c>
      <c r="AN5" s="480">
        <v>0</v>
      </c>
    </row>
    <row r="6" spans="1:40" ht="15.75" thickBot="1" x14ac:dyDescent="0.3">
      <c r="A6" s="230">
        <v>43421</v>
      </c>
      <c r="B6" s="221" t="s">
        <v>46</v>
      </c>
      <c r="C6" s="221" t="s">
        <v>32</v>
      </c>
      <c r="D6" s="221" t="s">
        <v>172</v>
      </c>
      <c r="E6" s="222" t="s">
        <v>3</v>
      </c>
      <c r="F6" s="222">
        <v>24</v>
      </c>
      <c r="G6" s="222">
        <v>74</v>
      </c>
      <c r="H6" s="222" t="s">
        <v>118</v>
      </c>
      <c r="I6" s="222" t="s">
        <v>118</v>
      </c>
      <c r="J6" s="222">
        <v>3</v>
      </c>
      <c r="K6" s="222">
        <v>3</v>
      </c>
      <c r="L6" s="222">
        <v>0</v>
      </c>
      <c r="M6" s="222">
        <v>1</v>
      </c>
      <c r="N6" s="222">
        <v>1</v>
      </c>
      <c r="O6" s="222">
        <v>0</v>
      </c>
      <c r="P6" s="222" t="s">
        <v>118</v>
      </c>
      <c r="Q6" s="222" t="s">
        <v>118</v>
      </c>
      <c r="R6" s="222">
        <v>10</v>
      </c>
      <c r="S6" s="223">
        <v>61284</v>
      </c>
      <c r="T6" s="271" t="s">
        <v>755</v>
      </c>
      <c r="U6" s="224" t="s">
        <v>239</v>
      </c>
      <c r="V6" s="223" t="s">
        <v>801</v>
      </c>
      <c r="W6" s="225" t="s">
        <v>398</v>
      </c>
      <c r="X6" s="226" t="s">
        <v>590</v>
      </c>
      <c r="Y6" s="227">
        <v>1</v>
      </c>
      <c r="Z6" s="227">
        <v>0</v>
      </c>
      <c r="AA6" s="227">
        <v>0</v>
      </c>
      <c r="AB6" s="228">
        <v>1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0</v>
      </c>
      <c r="AI6" s="227">
        <v>0</v>
      </c>
      <c r="AJ6" s="228">
        <v>1</v>
      </c>
      <c r="AK6" s="227">
        <v>0</v>
      </c>
      <c r="AL6" s="227">
        <v>0</v>
      </c>
      <c r="AM6" s="227">
        <v>0</v>
      </c>
      <c r="AN6" s="228">
        <v>0</v>
      </c>
    </row>
    <row r="7" spans="1:40" ht="15.75" thickBot="1" x14ac:dyDescent="0.3">
      <c r="A7" s="477">
        <v>43428</v>
      </c>
      <c r="B7" s="253" t="s">
        <v>46</v>
      </c>
      <c r="C7" s="253" t="s">
        <v>39</v>
      </c>
      <c r="D7" s="549" t="s">
        <v>248</v>
      </c>
      <c r="E7" s="549" t="s">
        <v>3</v>
      </c>
      <c r="F7" s="549">
        <v>9</v>
      </c>
      <c r="G7" s="549">
        <v>20</v>
      </c>
      <c r="H7" s="222" t="s">
        <v>118</v>
      </c>
      <c r="I7" s="222" t="s">
        <v>118</v>
      </c>
      <c r="J7" s="222">
        <v>0</v>
      </c>
      <c r="K7" s="222">
        <v>0</v>
      </c>
      <c r="L7" s="222">
        <v>0</v>
      </c>
      <c r="M7" s="222">
        <v>3</v>
      </c>
      <c r="N7" s="222">
        <v>0</v>
      </c>
      <c r="O7" s="222">
        <v>0</v>
      </c>
      <c r="P7" s="222" t="s">
        <v>118</v>
      </c>
      <c r="Q7" s="222" t="s">
        <v>118</v>
      </c>
      <c r="R7" s="222">
        <v>2</v>
      </c>
      <c r="S7" s="225"/>
      <c r="T7" s="503" t="s">
        <v>896</v>
      </c>
      <c r="U7" s="225" t="s">
        <v>235</v>
      </c>
      <c r="V7" s="225" t="s">
        <v>895</v>
      </c>
      <c r="W7" s="225" t="s">
        <v>843</v>
      </c>
      <c r="X7" s="225" t="s">
        <v>329</v>
      </c>
      <c r="Y7" s="227">
        <v>1</v>
      </c>
      <c r="Z7" s="227">
        <v>0</v>
      </c>
      <c r="AA7" s="227">
        <v>0</v>
      </c>
      <c r="AB7" s="228">
        <v>1</v>
      </c>
      <c r="AC7" s="227">
        <v>0</v>
      </c>
      <c r="AD7" s="227">
        <v>0</v>
      </c>
      <c r="AE7" s="227">
        <v>0</v>
      </c>
      <c r="AF7" s="228">
        <v>0</v>
      </c>
      <c r="AG7" s="227">
        <v>1</v>
      </c>
      <c r="AH7" s="227">
        <v>0</v>
      </c>
      <c r="AI7" s="227">
        <v>0</v>
      </c>
      <c r="AJ7" s="228">
        <v>1</v>
      </c>
      <c r="AK7" s="227">
        <v>0</v>
      </c>
      <c r="AL7" s="227">
        <v>0</v>
      </c>
      <c r="AM7" s="227">
        <v>0</v>
      </c>
      <c r="AN7" s="228">
        <v>0</v>
      </c>
    </row>
    <row r="8" spans="1:40" ht="15.75" thickBot="1" x14ac:dyDescent="0.3">
      <c r="A8" s="509"/>
      <c r="B8" s="510"/>
      <c r="C8" s="679" t="s">
        <v>141</v>
      </c>
      <c r="D8" s="680"/>
      <c r="E8" s="681"/>
      <c r="F8" s="504">
        <f>SUM(F3)</f>
        <v>15</v>
      </c>
      <c r="G8" s="504">
        <f>SUM(G3)</f>
        <v>16</v>
      </c>
      <c r="H8" s="504" t="s">
        <v>118</v>
      </c>
      <c r="I8" s="504" t="s">
        <v>118</v>
      </c>
      <c r="J8" s="504">
        <f t="shared" ref="J8:O8" si="0">SUM(J3)</f>
        <v>2</v>
      </c>
      <c r="K8" s="504">
        <f t="shared" si="0"/>
        <v>1</v>
      </c>
      <c r="L8" s="504">
        <f t="shared" si="0"/>
        <v>0</v>
      </c>
      <c r="M8" s="504">
        <f t="shared" si="0"/>
        <v>1</v>
      </c>
      <c r="N8" s="504">
        <f t="shared" si="0"/>
        <v>0</v>
      </c>
      <c r="O8" s="504">
        <f t="shared" si="0"/>
        <v>0</v>
      </c>
      <c r="P8" s="504" t="s">
        <v>118</v>
      </c>
      <c r="Q8" s="504" t="s">
        <v>118</v>
      </c>
      <c r="R8" s="504">
        <f>SUM(R3)</f>
        <v>1</v>
      </c>
      <c r="S8" s="9"/>
      <c r="T8" s="9"/>
      <c r="U8" s="9"/>
      <c r="V8" s="9"/>
      <c r="W8" s="505"/>
      <c r="X8" s="531" t="s">
        <v>141</v>
      </c>
      <c r="Y8" s="504">
        <f t="shared" ref="Y8:AN8" si="1">SUM(Y3)</f>
        <v>1</v>
      </c>
      <c r="Z8" s="504">
        <f t="shared" si="1"/>
        <v>0</v>
      </c>
      <c r="AA8" s="504">
        <f t="shared" si="1"/>
        <v>0</v>
      </c>
      <c r="AB8" s="504">
        <f t="shared" si="1"/>
        <v>1</v>
      </c>
      <c r="AC8" s="506">
        <f t="shared" si="1"/>
        <v>0</v>
      </c>
      <c r="AD8" s="506">
        <f t="shared" si="1"/>
        <v>0</v>
      </c>
      <c r="AE8" s="506">
        <f t="shared" si="1"/>
        <v>0</v>
      </c>
      <c r="AF8" s="506">
        <f t="shared" si="1"/>
        <v>0</v>
      </c>
      <c r="AG8" s="507">
        <f t="shared" si="1"/>
        <v>0</v>
      </c>
      <c r="AH8" s="507">
        <f t="shared" si="1"/>
        <v>0</v>
      </c>
      <c r="AI8" s="507">
        <f t="shared" si="1"/>
        <v>0</v>
      </c>
      <c r="AJ8" s="507">
        <f t="shared" si="1"/>
        <v>0</v>
      </c>
      <c r="AK8" s="508">
        <f t="shared" si="1"/>
        <v>1</v>
      </c>
      <c r="AL8" s="508">
        <f t="shared" si="1"/>
        <v>0</v>
      </c>
      <c r="AM8" s="508">
        <f t="shared" si="1"/>
        <v>0</v>
      </c>
      <c r="AN8" s="508">
        <f t="shared" si="1"/>
        <v>1</v>
      </c>
    </row>
    <row r="9" spans="1:40" ht="15.75" thickBot="1" x14ac:dyDescent="0.3">
      <c r="A9" s="509"/>
      <c r="B9" s="510"/>
      <c r="C9" s="696" t="s">
        <v>145</v>
      </c>
      <c r="D9" s="697"/>
      <c r="E9" s="698"/>
      <c r="F9" s="511">
        <f>SUM(F4:F5)</f>
        <v>55</v>
      </c>
      <c r="G9" s="511">
        <f t="shared" ref="G9:R9" si="2">SUM(G4:G5)</f>
        <v>35</v>
      </c>
      <c r="H9" s="511">
        <f t="shared" si="2"/>
        <v>0</v>
      </c>
      <c r="I9" s="511">
        <f t="shared" si="2"/>
        <v>0</v>
      </c>
      <c r="J9" s="511">
        <f t="shared" si="2"/>
        <v>6</v>
      </c>
      <c r="K9" s="511">
        <f t="shared" si="2"/>
        <v>5</v>
      </c>
      <c r="L9" s="511">
        <f t="shared" si="2"/>
        <v>0</v>
      </c>
      <c r="M9" s="511">
        <f t="shared" si="2"/>
        <v>5</v>
      </c>
      <c r="N9" s="511">
        <f t="shared" si="2"/>
        <v>3</v>
      </c>
      <c r="O9" s="511">
        <f t="shared" si="2"/>
        <v>0</v>
      </c>
      <c r="P9" s="511">
        <f t="shared" si="2"/>
        <v>0</v>
      </c>
      <c r="Q9" s="511">
        <f t="shared" si="2"/>
        <v>0</v>
      </c>
      <c r="R9" s="511">
        <f t="shared" si="2"/>
        <v>5</v>
      </c>
      <c r="S9" s="512"/>
      <c r="T9" s="512"/>
      <c r="U9" s="512"/>
      <c r="V9" s="512"/>
      <c r="W9" s="513"/>
      <c r="X9" s="532" t="s">
        <v>145</v>
      </c>
      <c r="Y9" s="511">
        <f t="shared" ref="Y9:AN9" si="3">SUM(Y4:Y5)</f>
        <v>2</v>
      </c>
      <c r="Z9" s="511">
        <f t="shared" si="3"/>
        <v>2</v>
      </c>
      <c r="AA9" s="511">
        <f t="shared" si="3"/>
        <v>0</v>
      </c>
      <c r="AB9" s="511">
        <f t="shared" si="3"/>
        <v>0</v>
      </c>
      <c r="AC9" s="514">
        <f t="shared" si="3"/>
        <v>0</v>
      </c>
      <c r="AD9" s="514">
        <f t="shared" si="3"/>
        <v>0</v>
      </c>
      <c r="AE9" s="514">
        <f t="shared" si="3"/>
        <v>0</v>
      </c>
      <c r="AF9" s="514">
        <f t="shared" si="3"/>
        <v>0</v>
      </c>
      <c r="AG9" s="515">
        <f t="shared" si="3"/>
        <v>1</v>
      </c>
      <c r="AH9" s="515">
        <f t="shared" si="3"/>
        <v>1</v>
      </c>
      <c r="AI9" s="515">
        <f t="shared" si="3"/>
        <v>0</v>
      </c>
      <c r="AJ9" s="515">
        <f t="shared" si="3"/>
        <v>0</v>
      </c>
      <c r="AK9" s="516">
        <f t="shared" si="3"/>
        <v>1</v>
      </c>
      <c r="AL9" s="516">
        <f t="shared" si="3"/>
        <v>1</v>
      </c>
      <c r="AM9" s="516">
        <f t="shared" si="3"/>
        <v>0</v>
      </c>
      <c r="AN9" s="516">
        <f t="shared" si="3"/>
        <v>0</v>
      </c>
    </row>
    <row r="10" spans="1:40" ht="15.75" thickBot="1" x14ac:dyDescent="0.3">
      <c r="A10" s="509"/>
      <c r="B10" s="510"/>
      <c r="C10" s="663" t="s">
        <v>140</v>
      </c>
      <c r="D10" s="664"/>
      <c r="E10" s="665"/>
      <c r="F10" s="517">
        <f>SUM(F6:F7)</f>
        <v>33</v>
      </c>
      <c r="G10" s="517">
        <f>SUM(G6:G7)</f>
        <v>94</v>
      </c>
      <c r="H10" s="517" t="s">
        <v>118</v>
      </c>
      <c r="I10" s="517" t="s">
        <v>118</v>
      </c>
      <c r="J10" s="517">
        <f t="shared" ref="J10:O10" si="4">SUM(J6:J7)</f>
        <v>3</v>
      </c>
      <c r="K10" s="517">
        <f t="shared" si="4"/>
        <v>3</v>
      </c>
      <c r="L10" s="517">
        <f t="shared" si="4"/>
        <v>0</v>
      </c>
      <c r="M10" s="517">
        <f t="shared" si="4"/>
        <v>4</v>
      </c>
      <c r="N10" s="517">
        <f t="shared" si="4"/>
        <v>1</v>
      </c>
      <c r="O10" s="517">
        <f t="shared" si="4"/>
        <v>0</v>
      </c>
      <c r="P10" s="517" t="s">
        <v>118</v>
      </c>
      <c r="Q10" s="517" t="s">
        <v>118</v>
      </c>
      <c r="R10" s="517">
        <f>SUM(R6:R7)</f>
        <v>12</v>
      </c>
      <c r="S10" s="518"/>
      <c r="T10" s="518"/>
      <c r="U10" s="518"/>
      <c r="V10" s="518"/>
      <c r="W10" s="519"/>
      <c r="X10" s="533" t="s">
        <v>140</v>
      </c>
      <c r="Y10" s="517">
        <f t="shared" ref="Y10:AN10" si="5">SUM(Y6:Y7)</f>
        <v>2</v>
      </c>
      <c r="Z10" s="517">
        <f t="shared" si="5"/>
        <v>0</v>
      </c>
      <c r="AA10" s="517">
        <f t="shared" si="5"/>
        <v>0</v>
      </c>
      <c r="AB10" s="517">
        <f t="shared" si="5"/>
        <v>2</v>
      </c>
      <c r="AC10" s="521">
        <f t="shared" si="5"/>
        <v>0</v>
      </c>
      <c r="AD10" s="521">
        <f t="shared" si="5"/>
        <v>0</v>
      </c>
      <c r="AE10" s="521">
        <f t="shared" si="5"/>
        <v>0</v>
      </c>
      <c r="AF10" s="521">
        <f t="shared" si="5"/>
        <v>0</v>
      </c>
      <c r="AG10" s="522">
        <f t="shared" si="5"/>
        <v>2</v>
      </c>
      <c r="AH10" s="522">
        <f t="shared" si="5"/>
        <v>0</v>
      </c>
      <c r="AI10" s="522">
        <f t="shared" si="5"/>
        <v>0</v>
      </c>
      <c r="AJ10" s="522">
        <f t="shared" si="5"/>
        <v>2</v>
      </c>
      <c r="AK10" s="523">
        <f t="shared" si="5"/>
        <v>0</v>
      </c>
      <c r="AL10" s="523">
        <f t="shared" si="5"/>
        <v>0</v>
      </c>
      <c r="AM10" s="523">
        <f t="shared" si="5"/>
        <v>0</v>
      </c>
      <c r="AN10" s="523">
        <f t="shared" si="5"/>
        <v>0</v>
      </c>
    </row>
    <row r="11" spans="1:40" ht="15.75" customHeight="1" thickBot="1" x14ac:dyDescent="0.3">
      <c r="A11" s="509"/>
      <c r="B11" s="510"/>
      <c r="C11" s="660" t="s">
        <v>138</v>
      </c>
      <c r="D11" s="661"/>
      <c r="E11" s="662"/>
      <c r="F11" s="524">
        <f>SUM(F3:F7)</f>
        <v>103</v>
      </c>
      <c r="G11" s="524">
        <f t="shared" ref="G11:R11" si="6">SUM(G3:G7)</f>
        <v>145</v>
      </c>
      <c r="H11" s="524">
        <f t="shared" si="6"/>
        <v>0</v>
      </c>
      <c r="I11" s="524">
        <f t="shared" si="6"/>
        <v>1</v>
      </c>
      <c r="J11" s="524">
        <f t="shared" si="6"/>
        <v>11</v>
      </c>
      <c r="K11" s="524">
        <f t="shared" si="6"/>
        <v>9</v>
      </c>
      <c r="L11" s="524">
        <f t="shared" si="6"/>
        <v>0</v>
      </c>
      <c r="M11" s="524">
        <f t="shared" si="6"/>
        <v>10</v>
      </c>
      <c r="N11" s="524">
        <f t="shared" si="6"/>
        <v>4</v>
      </c>
      <c r="O11" s="524">
        <f t="shared" si="6"/>
        <v>0</v>
      </c>
      <c r="P11" s="524">
        <f t="shared" si="6"/>
        <v>0</v>
      </c>
      <c r="Q11" s="524">
        <f t="shared" si="6"/>
        <v>0</v>
      </c>
      <c r="R11" s="524">
        <f t="shared" si="6"/>
        <v>18</v>
      </c>
      <c r="S11" s="525"/>
      <c r="T11" s="525"/>
      <c r="U11" s="525"/>
      <c r="V11" s="525"/>
      <c r="W11" s="526"/>
      <c r="X11" s="534" t="s">
        <v>138</v>
      </c>
      <c r="Y11" s="524">
        <f t="shared" ref="Y11:AN11" si="7">SUM(Y3:Y7)</f>
        <v>5</v>
      </c>
      <c r="Z11" s="524">
        <f t="shared" si="7"/>
        <v>2</v>
      </c>
      <c r="AA11" s="524">
        <f t="shared" si="7"/>
        <v>0</v>
      </c>
      <c r="AB11" s="524">
        <f t="shared" si="7"/>
        <v>3</v>
      </c>
      <c r="AC11" s="528">
        <f t="shared" si="7"/>
        <v>0</v>
      </c>
      <c r="AD11" s="528">
        <f t="shared" si="7"/>
        <v>0</v>
      </c>
      <c r="AE11" s="528">
        <f t="shared" si="7"/>
        <v>0</v>
      </c>
      <c r="AF11" s="528">
        <f t="shared" si="7"/>
        <v>0</v>
      </c>
      <c r="AG11" s="529">
        <f t="shared" si="7"/>
        <v>3</v>
      </c>
      <c r="AH11" s="529">
        <f t="shared" si="7"/>
        <v>1</v>
      </c>
      <c r="AI11" s="529">
        <f t="shared" si="7"/>
        <v>0</v>
      </c>
      <c r="AJ11" s="529">
        <f t="shared" si="7"/>
        <v>2</v>
      </c>
      <c r="AK11" s="530">
        <f t="shared" si="7"/>
        <v>2</v>
      </c>
      <c r="AL11" s="530">
        <f t="shared" si="7"/>
        <v>1</v>
      </c>
      <c r="AM11" s="530">
        <f t="shared" si="7"/>
        <v>0</v>
      </c>
      <c r="AN11" s="530">
        <f t="shared" si="7"/>
        <v>1</v>
      </c>
    </row>
    <row r="12" spans="1:40" x14ac:dyDescent="0.25">
      <c r="A12" s="609" t="s">
        <v>656</v>
      </c>
      <c r="B12" s="9"/>
      <c r="C12" s="9"/>
      <c r="D12" s="9"/>
      <c r="E12" s="9"/>
      <c r="F12" s="18"/>
      <c r="G12" s="18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40" x14ac:dyDescent="0.25">
      <c r="A13" s="622" t="s">
        <v>827</v>
      </c>
      <c r="B13" s="9"/>
      <c r="C13" s="9"/>
      <c r="D13" s="9"/>
      <c r="E13" s="9"/>
      <c r="F13" s="18"/>
      <c r="G13" s="18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0" x14ac:dyDescent="0.25">
      <c r="A14" s="622" t="s">
        <v>828</v>
      </c>
      <c r="B14" s="9"/>
      <c r="C14" s="9"/>
      <c r="D14" s="9"/>
      <c r="E14" s="9"/>
      <c r="F14" s="18"/>
      <c r="G14" s="18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0" x14ac:dyDescent="0.25">
      <c r="A15" s="197"/>
      <c r="B15" s="9" t="s">
        <v>45</v>
      </c>
      <c r="C15" s="9"/>
      <c r="D15" s="9"/>
    </row>
    <row r="16" spans="1:40" x14ac:dyDescent="0.25">
      <c r="A16" s="195"/>
      <c r="B16" s="9" t="s">
        <v>43</v>
      </c>
      <c r="C16" s="9"/>
      <c r="D16" s="9"/>
    </row>
    <row r="17" spans="1:4" x14ac:dyDescent="0.25">
      <c r="A17" s="196"/>
      <c r="B17" s="9" t="s">
        <v>44</v>
      </c>
      <c r="C17" s="9"/>
      <c r="D17" s="9"/>
    </row>
    <row r="18" spans="1:4" x14ac:dyDescent="0.25">
      <c r="A18" s="19" t="s">
        <v>28</v>
      </c>
    </row>
  </sheetData>
  <mergeCells count="14">
    <mergeCell ref="Y1:AB1"/>
    <mergeCell ref="AG1:AJ1"/>
    <mergeCell ref="AK1:AN1"/>
    <mergeCell ref="AC1:AF1"/>
    <mergeCell ref="C8:E8"/>
    <mergeCell ref="C9:E9"/>
    <mergeCell ref="C11:E11"/>
    <mergeCell ref="P1:R1"/>
    <mergeCell ref="A1:C1"/>
    <mergeCell ref="E1:G1"/>
    <mergeCell ref="H1:I1"/>
    <mergeCell ref="J1:M1"/>
    <mergeCell ref="N1:O1"/>
    <mergeCell ref="C10:E10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C27"/>
  <sheetViews>
    <sheetView workbookViewId="0">
      <selection activeCell="R19" sqref="R19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5" customWidth="1"/>
    <col min="5" max="18" width="3.7109375" customWidth="1"/>
    <col min="19" max="20" width="6.28515625" customWidth="1"/>
    <col min="21" max="21" width="27.42578125" customWidth="1"/>
    <col min="22" max="22" width="24.140625" bestFit="1" customWidth="1"/>
    <col min="23" max="23" width="27.42578125" customWidth="1"/>
    <col min="24" max="24" width="25.85546875" bestFit="1" customWidth="1"/>
    <col min="25" max="28" width="4.28515625" customWidth="1"/>
    <col min="29" max="40" width="3.7109375" customWidth="1"/>
  </cols>
  <sheetData>
    <row r="1" spans="1:40" ht="15" customHeight="1" thickBot="1" x14ac:dyDescent="0.3">
      <c r="A1" s="838" t="s">
        <v>168</v>
      </c>
      <c r="B1" s="839"/>
      <c r="C1" s="839"/>
      <c r="D1" s="203"/>
      <c r="E1" s="840" t="s">
        <v>24</v>
      </c>
      <c r="F1" s="841"/>
      <c r="G1" s="842"/>
      <c r="H1" s="840" t="s">
        <v>23</v>
      </c>
      <c r="I1" s="842"/>
      <c r="J1" s="835" t="s">
        <v>6</v>
      </c>
      <c r="K1" s="836"/>
      <c r="L1" s="836"/>
      <c r="M1" s="837"/>
      <c r="N1" s="835" t="s">
        <v>7</v>
      </c>
      <c r="O1" s="837"/>
      <c r="P1" s="835" t="s">
        <v>25</v>
      </c>
      <c r="Q1" s="836"/>
      <c r="R1" s="837"/>
      <c r="S1" s="165" t="s">
        <v>8</v>
      </c>
      <c r="T1" s="165" t="s">
        <v>9</v>
      </c>
      <c r="U1" s="166" t="s">
        <v>10</v>
      </c>
      <c r="V1" s="165" t="s">
        <v>11</v>
      </c>
      <c r="W1" s="167" t="s">
        <v>26</v>
      </c>
      <c r="X1" s="210" t="s">
        <v>27</v>
      </c>
      <c r="Y1" s="833" t="s">
        <v>20</v>
      </c>
      <c r="Z1" s="675"/>
      <c r="AA1" s="675"/>
      <c r="AB1" s="676"/>
      <c r="AC1" s="834" t="s">
        <v>64</v>
      </c>
      <c r="AD1" s="678"/>
      <c r="AE1" s="678"/>
      <c r="AF1" s="678"/>
      <c r="AG1" s="833" t="s">
        <v>65</v>
      </c>
      <c r="AH1" s="675"/>
      <c r="AI1" s="675"/>
      <c r="AJ1" s="676"/>
      <c r="AK1" s="833" t="s">
        <v>66</v>
      </c>
      <c r="AL1" s="675"/>
      <c r="AM1" s="675"/>
      <c r="AN1" s="676"/>
    </row>
    <row r="2" spans="1:40" ht="15" customHeight="1" thickBot="1" x14ac:dyDescent="0.3">
      <c r="A2" s="168" t="s">
        <v>19</v>
      </c>
      <c r="B2" s="169" t="s">
        <v>18</v>
      </c>
      <c r="C2" s="170" t="s">
        <v>17</v>
      </c>
      <c r="D2" s="171" t="s">
        <v>42</v>
      </c>
      <c r="E2" s="171" t="s">
        <v>16</v>
      </c>
      <c r="F2" s="171" t="s">
        <v>4</v>
      </c>
      <c r="G2" s="171" t="s">
        <v>5</v>
      </c>
      <c r="H2" s="172" t="s">
        <v>12</v>
      </c>
      <c r="I2" s="172" t="s">
        <v>3</v>
      </c>
      <c r="J2" s="172" t="s">
        <v>12</v>
      </c>
      <c r="K2" s="172" t="s">
        <v>13</v>
      </c>
      <c r="L2" s="172" t="s">
        <v>2</v>
      </c>
      <c r="M2" s="172" t="s">
        <v>14</v>
      </c>
      <c r="N2" s="172" t="s">
        <v>15</v>
      </c>
      <c r="O2" s="172" t="s">
        <v>16</v>
      </c>
      <c r="P2" s="172" t="s">
        <v>21</v>
      </c>
      <c r="Q2" s="172" t="s">
        <v>22</v>
      </c>
      <c r="R2" s="172" t="s">
        <v>12</v>
      </c>
      <c r="S2" s="173"/>
      <c r="T2" s="174"/>
      <c r="U2" s="175"/>
      <c r="V2" s="173"/>
      <c r="W2" s="264"/>
      <c r="X2" s="176"/>
      <c r="Y2" s="165" t="s">
        <v>0</v>
      </c>
      <c r="Z2" s="165" t="s">
        <v>1</v>
      </c>
      <c r="AA2" s="165" t="s">
        <v>2</v>
      </c>
      <c r="AB2" s="165" t="s">
        <v>3</v>
      </c>
      <c r="AC2" s="165" t="s">
        <v>0</v>
      </c>
      <c r="AD2" s="165" t="s">
        <v>1</v>
      </c>
      <c r="AE2" s="165" t="s">
        <v>2</v>
      </c>
      <c r="AF2" s="165" t="s">
        <v>3</v>
      </c>
      <c r="AG2" s="165" t="s">
        <v>0</v>
      </c>
      <c r="AH2" s="165" t="s">
        <v>1</v>
      </c>
      <c r="AI2" s="165" t="s">
        <v>2</v>
      </c>
      <c r="AJ2" s="165" t="s">
        <v>3</v>
      </c>
      <c r="AK2" s="165" t="s">
        <v>0</v>
      </c>
      <c r="AL2" s="165" t="s">
        <v>1</v>
      </c>
      <c r="AM2" s="165" t="s">
        <v>2</v>
      </c>
      <c r="AN2" s="165" t="s">
        <v>3</v>
      </c>
    </row>
    <row r="3" spans="1:40" ht="15" customHeight="1" thickBot="1" x14ac:dyDescent="0.3">
      <c r="A3" s="360">
        <v>43141</v>
      </c>
      <c r="B3" s="361" t="s">
        <v>114</v>
      </c>
      <c r="C3" s="362" t="s">
        <v>41</v>
      </c>
      <c r="D3" s="363" t="s">
        <v>295</v>
      </c>
      <c r="E3" s="363" t="s">
        <v>1</v>
      </c>
      <c r="F3" s="363">
        <v>29</v>
      </c>
      <c r="G3" s="363">
        <v>10</v>
      </c>
      <c r="H3" s="363">
        <v>1</v>
      </c>
      <c r="I3" s="363">
        <v>0</v>
      </c>
      <c r="J3" s="363">
        <v>4</v>
      </c>
      <c r="K3" s="363">
        <v>3</v>
      </c>
      <c r="L3" s="363">
        <v>0</v>
      </c>
      <c r="M3" s="363">
        <v>1</v>
      </c>
      <c r="N3" s="363">
        <v>1</v>
      </c>
      <c r="O3" s="363">
        <v>0</v>
      </c>
      <c r="P3" s="363">
        <v>0</v>
      </c>
      <c r="Q3" s="363">
        <v>0</v>
      </c>
      <c r="R3" s="363">
        <v>1</v>
      </c>
      <c r="S3" s="364">
        <v>2500</v>
      </c>
      <c r="T3" s="486" t="s">
        <v>297</v>
      </c>
      <c r="U3" s="365" t="s">
        <v>298</v>
      </c>
      <c r="V3" s="364" t="s">
        <v>207</v>
      </c>
      <c r="W3" s="366" t="s">
        <v>206</v>
      </c>
      <c r="X3" s="367" t="s">
        <v>299</v>
      </c>
      <c r="Y3" s="368">
        <v>1</v>
      </c>
      <c r="Z3" s="368">
        <v>1</v>
      </c>
      <c r="AA3" s="368">
        <v>0</v>
      </c>
      <c r="AB3" s="369">
        <v>0</v>
      </c>
      <c r="AC3" s="368">
        <v>1</v>
      </c>
      <c r="AD3" s="368">
        <v>1</v>
      </c>
      <c r="AE3" s="368">
        <v>0</v>
      </c>
      <c r="AF3" s="369">
        <v>0</v>
      </c>
      <c r="AG3" s="368">
        <v>0</v>
      </c>
      <c r="AH3" s="368">
        <v>0</v>
      </c>
      <c r="AI3" s="368">
        <v>0</v>
      </c>
      <c r="AJ3" s="369">
        <v>0</v>
      </c>
      <c r="AK3" s="368">
        <v>0</v>
      </c>
      <c r="AL3" s="368">
        <v>0</v>
      </c>
      <c r="AM3" s="368">
        <v>0</v>
      </c>
      <c r="AN3" s="369">
        <v>0</v>
      </c>
    </row>
    <row r="4" spans="1:40" ht="15" customHeight="1" thickBot="1" x14ac:dyDescent="0.3">
      <c r="A4" s="360">
        <v>43148</v>
      </c>
      <c r="B4" s="361" t="s">
        <v>114</v>
      </c>
      <c r="C4" s="362" t="s">
        <v>116</v>
      </c>
      <c r="D4" s="363" t="s">
        <v>315</v>
      </c>
      <c r="E4" s="363" t="s">
        <v>1</v>
      </c>
      <c r="F4" s="363">
        <v>45</v>
      </c>
      <c r="G4" s="363">
        <v>13</v>
      </c>
      <c r="H4" s="363">
        <v>1</v>
      </c>
      <c r="I4" s="363">
        <v>0</v>
      </c>
      <c r="J4" s="363">
        <v>7</v>
      </c>
      <c r="K4" s="363">
        <v>5</v>
      </c>
      <c r="L4" s="363">
        <v>0</v>
      </c>
      <c r="M4" s="363">
        <v>0</v>
      </c>
      <c r="N4" s="363">
        <v>0</v>
      </c>
      <c r="O4" s="363">
        <v>0</v>
      </c>
      <c r="P4" s="363">
        <v>0</v>
      </c>
      <c r="Q4" s="363">
        <v>0</v>
      </c>
      <c r="R4" s="363">
        <v>2</v>
      </c>
      <c r="S4" s="364">
        <v>2000</v>
      </c>
      <c r="T4" s="486" t="s">
        <v>323</v>
      </c>
      <c r="U4" s="365" t="s">
        <v>324</v>
      </c>
      <c r="V4" s="364" t="s">
        <v>325</v>
      </c>
      <c r="W4" s="366" t="s">
        <v>326</v>
      </c>
      <c r="X4" s="367" t="s">
        <v>327</v>
      </c>
      <c r="Y4" s="368">
        <v>1</v>
      </c>
      <c r="Z4" s="368">
        <v>1</v>
      </c>
      <c r="AA4" s="368">
        <v>0</v>
      </c>
      <c r="AB4" s="369">
        <v>0</v>
      </c>
      <c r="AC4" s="368">
        <v>1</v>
      </c>
      <c r="AD4" s="368">
        <v>1</v>
      </c>
      <c r="AE4" s="368">
        <v>0</v>
      </c>
      <c r="AF4" s="369">
        <v>0</v>
      </c>
      <c r="AG4" s="368">
        <v>0</v>
      </c>
      <c r="AH4" s="368">
        <v>0</v>
      </c>
      <c r="AI4" s="368">
        <v>0</v>
      </c>
      <c r="AJ4" s="369">
        <v>0</v>
      </c>
      <c r="AK4" s="368">
        <v>0</v>
      </c>
      <c r="AL4" s="368">
        <v>0</v>
      </c>
      <c r="AM4" s="368">
        <v>0</v>
      </c>
      <c r="AN4" s="369">
        <v>0</v>
      </c>
    </row>
    <row r="5" spans="1:40" ht="15" customHeight="1" thickBot="1" x14ac:dyDescent="0.3">
      <c r="A5" s="370">
        <v>43155</v>
      </c>
      <c r="B5" s="371" t="s">
        <v>114</v>
      </c>
      <c r="C5" s="372" t="s">
        <v>117</v>
      </c>
      <c r="D5" s="373" t="s">
        <v>347</v>
      </c>
      <c r="E5" s="373" t="s">
        <v>1</v>
      </c>
      <c r="F5" s="373">
        <v>43</v>
      </c>
      <c r="G5" s="373">
        <v>16</v>
      </c>
      <c r="H5" s="373">
        <v>1</v>
      </c>
      <c r="I5" s="373">
        <v>0</v>
      </c>
      <c r="J5" s="373">
        <v>7</v>
      </c>
      <c r="K5" s="373">
        <v>8</v>
      </c>
      <c r="L5" s="373">
        <v>0</v>
      </c>
      <c r="M5" s="373">
        <v>0</v>
      </c>
      <c r="N5" s="373">
        <v>1</v>
      </c>
      <c r="O5" s="373">
        <v>0</v>
      </c>
      <c r="P5" s="373">
        <v>0</v>
      </c>
      <c r="Q5" s="373">
        <v>0</v>
      </c>
      <c r="R5" s="373">
        <v>1</v>
      </c>
      <c r="S5" s="223">
        <v>1061</v>
      </c>
      <c r="T5" s="461" t="s">
        <v>348</v>
      </c>
      <c r="U5" s="224" t="s">
        <v>298</v>
      </c>
      <c r="V5" s="223" t="s">
        <v>349</v>
      </c>
      <c r="W5" s="224" t="s">
        <v>349</v>
      </c>
      <c r="X5" s="225" t="s">
        <v>349</v>
      </c>
      <c r="Y5" s="378">
        <v>1</v>
      </c>
      <c r="Z5" s="378">
        <v>1</v>
      </c>
      <c r="AA5" s="378">
        <v>0</v>
      </c>
      <c r="AB5" s="379">
        <v>0</v>
      </c>
      <c r="AC5" s="378">
        <v>0</v>
      </c>
      <c r="AD5" s="378">
        <v>0</v>
      </c>
      <c r="AE5" s="378">
        <v>0</v>
      </c>
      <c r="AF5" s="379">
        <v>0</v>
      </c>
      <c r="AG5" s="378">
        <v>1</v>
      </c>
      <c r="AH5" s="378">
        <v>1</v>
      </c>
      <c r="AI5" s="378">
        <v>0</v>
      </c>
      <c r="AJ5" s="379">
        <v>0</v>
      </c>
      <c r="AK5" s="378">
        <v>0</v>
      </c>
      <c r="AL5" s="378">
        <v>0</v>
      </c>
      <c r="AM5" s="378">
        <v>0</v>
      </c>
      <c r="AN5" s="379">
        <v>0</v>
      </c>
    </row>
    <row r="6" spans="1:40" ht="15" customHeight="1" thickBot="1" x14ac:dyDescent="0.3">
      <c r="A6" s="370">
        <v>43162</v>
      </c>
      <c r="B6" s="371" t="s">
        <v>114</v>
      </c>
      <c r="C6" s="372" t="s">
        <v>115</v>
      </c>
      <c r="D6" s="373" t="s">
        <v>228</v>
      </c>
      <c r="E6" s="373" t="s">
        <v>1</v>
      </c>
      <c r="F6" s="373">
        <v>61</v>
      </c>
      <c r="G6" s="373">
        <v>19</v>
      </c>
      <c r="H6" s="373">
        <v>1</v>
      </c>
      <c r="I6" s="373">
        <v>0</v>
      </c>
      <c r="J6" s="373">
        <v>9</v>
      </c>
      <c r="K6" s="373">
        <v>7</v>
      </c>
      <c r="L6" s="373">
        <v>0</v>
      </c>
      <c r="M6" s="373">
        <v>0</v>
      </c>
      <c r="N6" s="373">
        <v>0</v>
      </c>
      <c r="O6" s="373">
        <v>0</v>
      </c>
      <c r="P6" s="373">
        <v>0</v>
      </c>
      <c r="Q6" s="373">
        <v>0</v>
      </c>
      <c r="R6" s="373">
        <v>3</v>
      </c>
      <c r="S6" s="223">
        <v>2500</v>
      </c>
      <c r="T6" s="271" t="s">
        <v>357</v>
      </c>
      <c r="U6" s="224" t="s">
        <v>231</v>
      </c>
      <c r="V6" s="223" t="s">
        <v>236</v>
      </c>
      <c r="W6" s="225" t="s">
        <v>236</v>
      </c>
      <c r="X6" s="226" t="s">
        <v>236</v>
      </c>
      <c r="Y6" s="378">
        <v>1</v>
      </c>
      <c r="Z6" s="378">
        <v>1</v>
      </c>
      <c r="AA6" s="378">
        <v>0</v>
      </c>
      <c r="AB6" s="379">
        <v>0</v>
      </c>
      <c r="AC6" s="378">
        <v>0</v>
      </c>
      <c r="AD6" s="378">
        <v>0</v>
      </c>
      <c r="AE6" s="378">
        <v>0</v>
      </c>
      <c r="AF6" s="379">
        <v>0</v>
      </c>
      <c r="AG6" s="378">
        <v>1</v>
      </c>
      <c r="AH6" s="378">
        <v>1</v>
      </c>
      <c r="AI6" s="378">
        <v>0</v>
      </c>
      <c r="AJ6" s="379">
        <v>0</v>
      </c>
      <c r="AK6" s="378">
        <v>0</v>
      </c>
      <c r="AL6" s="378">
        <v>0</v>
      </c>
      <c r="AM6" s="378">
        <v>0</v>
      </c>
      <c r="AN6" s="379">
        <v>0</v>
      </c>
    </row>
    <row r="7" spans="1:40" ht="15" customHeight="1" thickBot="1" x14ac:dyDescent="0.3">
      <c r="A7" s="360">
        <v>43260</v>
      </c>
      <c r="B7" s="361" t="s">
        <v>46</v>
      </c>
      <c r="C7" s="362" t="s">
        <v>113</v>
      </c>
      <c r="D7" s="363" t="s">
        <v>582</v>
      </c>
      <c r="E7" s="363" t="s">
        <v>1</v>
      </c>
      <c r="F7" s="363">
        <v>62</v>
      </c>
      <c r="G7" s="363">
        <v>13</v>
      </c>
      <c r="H7" s="363" t="s">
        <v>118</v>
      </c>
      <c r="I7" s="363" t="s">
        <v>118</v>
      </c>
      <c r="J7" s="363">
        <v>9</v>
      </c>
      <c r="K7" s="363">
        <v>7</v>
      </c>
      <c r="L7" s="363">
        <v>0</v>
      </c>
      <c r="M7" s="363">
        <v>1</v>
      </c>
      <c r="N7" s="363">
        <v>0</v>
      </c>
      <c r="O7" s="363">
        <v>0</v>
      </c>
      <c r="P7" s="363" t="s">
        <v>118</v>
      </c>
      <c r="Q7" s="363" t="s">
        <v>118</v>
      </c>
      <c r="R7" s="363">
        <v>1</v>
      </c>
      <c r="S7" s="364"/>
      <c r="T7" s="486" t="s">
        <v>583</v>
      </c>
      <c r="U7" s="365" t="s">
        <v>231</v>
      </c>
      <c r="V7" s="364" t="s">
        <v>214</v>
      </c>
      <c r="W7" s="366" t="s">
        <v>584</v>
      </c>
      <c r="X7" s="367" t="s">
        <v>585</v>
      </c>
      <c r="Y7" s="368">
        <v>1</v>
      </c>
      <c r="Z7" s="368">
        <v>1</v>
      </c>
      <c r="AA7" s="368">
        <v>0</v>
      </c>
      <c r="AB7" s="369">
        <v>0</v>
      </c>
      <c r="AC7" s="368">
        <v>1</v>
      </c>
      <c r="AD7" s="368">
        <v>1</v>
      </c>
      <c r="AE7" s="368">
        <v>0</v>
      </c>
      <c r="AF7" s="369">
        <v>0</v>
      </c>
      <c r="AG7" s="368">
        <v>0</v>
      </c>
      <c r="AH7" s="368">
        <v>0</v>
      </c>
      <c r="AI7" s="368">
        <v>0</v>
      </c>
      <c r="AJ7" s="369">
        <v>0</v>
      </c>
      <c r="AK7" s="368">
        <v>0</v>
      </c>
      <c r="AL7" s="368">
        <v>0</v>
      </c>
      <c r="AM7" s="368">
        <v>0</v>
      </c>
      <c r="AN7" s="369">
        <v>0</v>
      </c>
    </row>
    <row r="8" spans="1:40" ht="15" customHeight="1" thickBot="1" x14ac:dyDescent="0.3">
      <c r="A8" s="360">
        <v>43267</v>
      </c>
      <c r="B8" s="361" t="s">
        <v>46</v>
      </c>
      <c r="C8" s="362" t="s">
        <v>36</v>
      </c>
      <c r="D8" s="363" t="s">
        <v>635</v>
      </c>
      <c r="E8" s="363" t="s">
        <v>1</v>
      </c>
      <c r="F8" s="363">
        <v>30</v>
      </c>
      <c r="G8" s="363">
        <v>29</v>
      </c>
      <c r="H8" s="363" t="s">
        <v>118</v>
      </c>
      <c r="I8" s="363" t="s">
        <v>118</v>
      </c>
      <c r="J8" s="363">
        <v>3</v>
      </c>
      <c r="K8" s="363">
        <v>3</v>
      </c>
      <c r="L8" s="363">
        <v>0</v>
      </c>
      <c r="M8" s="363">
        <v>3</v>
      </c>
      <c r="N8" s="363">
        <v>1</v>
      </c>
      <c r="O8" s="363">
        <v>0</v>
      </c>
      <c r="P8" s="363" t="s">
        <v>118</v>
      </c>
      <c r="Q8" s="363" t="s">
        <v>118</v>
      </c>
      <c r="R8" s="363">
        <v>4</v>
      </c>
      <c r="S8" s="364"/>
      <c r="T8" s="610" t="s">
        <v>637</v>
      </c>
      <c r="U8" s="365" t="s">
        <v>225</v>
      </c>
      <c r="V8" s="364" t="s">
        <v>214</v>
      </c>
      <c r="W8" s="366" t="s">
        <v>590</v>
      </c>
      <c r="X8" s="367" t="s">
        <v>231</v>
      </c>
      <c r="Y8" s="368">
        <v>1</v>
      </c>
      <c r="Z8" s="368">
        <v>1</v>
      </c>
      <c r="AA8" s="368">
        <v>0</v>
      </c>
      <c r="AB8" s="369">
        <v>0</v>
      </c>
      <c r="AC8" s="368">
        <v>1</v>
      </c>
      <c r="AD8" s="368">
        <v>1</v>
      </c>
      <c r="AE8" s="368">
        <v>0</v>
      </c>
      <c r="AF8" s="369">
        <v>0</v>
      </c>
      <c r="AG8" s="368">
        <v>0</v>
      </c>
      <c r="AH8" s="368">
        <v>0</v>
      </c>
      <c r="AI8" s="368">
        <v>0</v>
      </c>
      <c r="AJ8" s="369">
        <v>0</v>
      </c>
      <c r="AK8" s="368">
        <v>0</v>
      </c>
      <c r="AL8" s="368">
        <v>0</v>
      </c>
      <c r="AM8" s="368">
        <v>0</v>
      </c>
      <c r="AN8" s="369">
        <v>0</v>
      </c>
    </row>
    <row r="9" spans="1:40" ht="15" customHeight="1" thickBot="1" x14ac:dyDescent="0.3">
      <c r="A9" s="370">
        <v>42910</v>
      </c>
      <c r="B9" s="371" t="s">
        <v>46</v>
      </c>
      <c r="C9" s="372" t="s">
        <v>41</v>
      </c>
      <c r="D9" s="373" t="s">
        <v>673</v>
      </c>
      <c r="E9" s="373" t="s">
        <v>1</v>
      </c>
      <c r="F9" s="373">
        <v>42</v>
      </c>
      <c r="G9" s="373">
        <v>17</v>
      </c>
      <c r="H9" s="373" t="s">
        <v>118</v>
      </c>
      <c r="I9" s="373" t="s">
        <v>118</v>
      </c>
      <c r="J9" s="373">
        <v>6</v>
      </c>
      <c r="K9" s="373">
        <v>3</v>
      </c>
      <c r="L9" s="373">
        <v>0</v>
      </c>
      <c r="M9" s="373">
        <v>2</v>
      </c>
      <c r="N9" s="373">
        <v>0</v>
      </c>
      <c r="O9" s="373">
        <v>0</v>
      </c>
      <c r="P9" s="373" t="s">
        <v>118</v>
      </c>
      <c r="Q9" s="373" t="s">
        <v>118</v>
      </c>
      <c r="R9" s="373">
        <v>2</v>
      </c>
      <c r="S9" s="223">
        <v>6000</v>
      </c>
      <c r="T9" s="461" t="s">
        <v>328</v>
      </c>
      <c r="U9" s="224" t="s">
        <v>353</v>
      </c>
      <c r="V9" s="223" t="s">
        <v>674</v>
      </c>
      <c r="W9" s="224" t="s">
        <v>225</v>
      </c>
      <c r="X9" s="225" t="s">
        <v>231</v>
      </c>
      <c r="Y9" s="378">
        <v>1</v>
      </c>
      <c r="Z9" s="378">
        <v>1</v>
      </c>
      <c r="AA9" s="378">
        <v>0</v>
      </c>
      <c r="AB9" s="379">
        <v>0</v>
      </c>
      <c r="AC9" s="378">
        <v>0</v>
      </c>
      <c r="AD9" s="378">
        <v>0</v>
      </c>
      <c r="AE9" s="378">
        <v>0</v>
      </c>
      <c r="AF9" s="379">
        <v>0</v>
      </c>
      <c r="AG9" s="378">
        <v>1</v>
      </c>
      <c r="AH9" s="378">
        <v>1</v>
      </c>
      <c r="AI9" s="378">
        <v>0</v>
      </c>
      <c r="AJ9" s="379">
        <v>0</v>
      </c>
      <c r="AK9" s="378">
        <v>0</v>
      </c>
      <c r="AL9" s="378">
        <v>0</v>
      </c>
      <c r="AM9" s="378">
        <v>0</v>
      </c>
      <c r="AN9" s="379">
        <v>0</v>
      </c>
    </row>
    <row r="10" spans="1:40" ht="15" customHeight="1" thickBot="1" x14ac:dyDescent="0.3">
      <c r="A10" s="624">
        <v>43414</v>
      </c>
      <c r="B10" s="625" t="s">
        <v>46</v>
      </c>
      <c r="C10" s="626" t="s">
        <v>567</v>
      </c>
      <c r="D10" s="627" t="s">
        <v>829</v>
      </c>
      <c r="E10" s="627" t="s">
        <v>1</v>
      </c>
      <c r="F10" s="627">
        <v>30</v>
      </c>
      <c r="G10" s="627">
        <v>29</v>
      </c>
      <c r="H10" s="627" t="s">
        <v>118</v>
      </c>
      <c r="I10" s="627" t="s">
        <v>118</v>
      </c>
      <c r="J10" s="627">
        <v>4</v>
      </c>
      <c r="K10" s="627">
        <v>2</v>
      </c>
      <c r="L10" s="627">
        <v>0</v>
      </c>
      <c r="M10" s="627">
        <v>2</v>
      </c>
      <c r="N10" s="627">
        <v>0</v>
      </c>
      <c r="O10" s="627">
        <v>0</v>
      </c>
      <c r="P10" s="627" t="s">
        <v>118</v>
      </c>
      <c r="Q10" s="627" t="s">
        <v>118</v>
      </c>
      <c r="R10" s="627">
        <v>4</v>
      </c>
      <c r="S10" s="628"/>
      <c r="T10" s="637" t="s">
        <v>845</v>
      </c>
      <c r="U10" s="628" t="s">
        <v>353</v>
      </c>
      <c r="V10" s="628" t="s">
        <v>842</v>
      </c>
      <c r="W10" s="628" t="s">
        <v>843</v>
      </c>
      <c r="X10" s="628" t="s">
        <v>844</v>
      </c>
      <c r="Y10" s="629">
        <v>1</v>
      </c>
      <c r="Z10" s="629">
        <v>1</v>
      </c>
      <c r="AA10" s="629">
        <v>0</v>
      </c>
      <c r="AB10" s="630">
        <v>0</v>
      </c>
      <c r="AC10" s="629">
        <v>0</v>
      </c>
      <c r="AD10" s="629">
        <v>0</v>
      </c>
      <c r="AE10" s="629">
        <v>0</v>
      </c>
      <c r="AF10" s="630">
        <v>0</v>
      </c>
      <c r="AG10" s="629">
        <v>0</v>
      </c>
      <c r="AH10" s="629">
        <v>0</v>
      </c>
      <c r="AI10" s="629">
        <v>0</v>
      </c>
      <c r="AJ10" s="630">
        <v>0</v>
      </c>
      <c r="AK10" s="629">
        <v>1</v>
      </c>
      <c r="AL10" s="629">
        <v>1</v>
      </c>
      <c r="AM10" s="629">
        <v>0</v>
      </c>
      <c r="AN10" s="630">
        <v>0</v>
      </c>
    </row>
    <row r="11" spans="1:40" ht="15" customHeight="1" thickBot="1" x14ac:dyDescent="0.3">
      <c r="A11" s="550">
        <v>43421</v>
      </c>
      <c r="B11" s="551" t="s">
        <v>46</v>
      </c>
      <c r="C11" s="551" t="s">
        <v>34</v>
      </c>
      <c r="D11" s="552" t="s">
        <v>822</v>
      </c>
      <c r="E11" s="552" t="s">
        <v>1</v>
      </c>
      <c r="F11" s="373">
        <v>31</v>
      </c>
      <c r="G11" s="373">
        <v>5</v>
      </c>
      <c r="H11" s="373" t="s">
        <v>118</v>
      </c>
      <c r="I11" s="373" t="s">
        <v>118</v>
      </c>
      <c r="J11" s="373">
        <v>5</v>
      </c>
      <c r="K11" s="373">
        <v>3</v>
      </c>
      <c r="L11" s="373">
        <v>0</v>
      </c>
      <c r="M11" s="373">
        <v>0</v>
      </c>
      <c r="N11" s="373">
        <v>0</v>
      </c>
      <c r="O11" s="373">
        <v>0</v>
      </c>
      <c r="P11" s="373" t="s">
        <v>118</v>
      </c>
      <c r="Q11" s="373" t="s">
        <v>118</v>
      </c>
      <c r="R11" s="373">
        <v>1</v>
      </c>
      <c r="S11" s="376"/>
      <c r="T11" s="553" t="s">
        <v>868</v>
      </c>
      <c r="U11" s="376" t="s">
        <v>834</v>
      </c>
      <c r="V11" s="376" t="s">
        <v>867</v>
      </c>
      <c r="W11" s="376" t="s">
        <v>561</v>
      </c>
      <c r="X11" s="376" t="s">
        <v>387</v>
      </c>
      <c r="Y11" s="378">
        <v>1</v>
      </c>
      <c r="Z11" s="378">
        <v>1</v>
      </c>
      <c r="AA11" s="378">
        <v>0</v>
      </c>
      <c r="AB11" s="379">
        <v>0</v>
      </c>
      <c r="AC11" s="378">
        <v>0</v>
      </c>
      <c r="AD11" s="378">
        <v>0</v>
      </c>
      <c r="AE11" s="378">
        <v>0</v>
      </c>
      <c r="AF11" s="379">
        <v>0</v>
      </c>
      <c r="AG11" s="378">
        <v>1</v>
      </c>
      <c r="AH11" s="378">
        <v>1</v>
      </c>
      <c r="AI11" s="378">
        <v>0</v>
      </c>
      <c r="AJ11" s="379">
        <v>0</v>
      </c>
      <c r="AK11" s="378">
        <v>0</v>
      </c>
      <c r="AL11" s="378">
        <v>0</v>
      </c>
      <c r="AM11" s="378">
        <v>0</v>
      </c>
      <c r="AN11" s="379">
        <v>0</v>
      </c>
    </row>
    <row r="12" spans="1:40" ht="15" customHeight="1" thickBot="1" x14ac:dyDescent="0.3">
      <c r="A12" s="230">
        <v>43428</v>
      </c>
      <c r="B12" s="235" t="s">
        <v>46</v>
      </c>
      <c r="C12" s="221" t="s">
        <v>40</v>
      </c>
      <c r="D12" s="222" t="s">
        <v>176</v>
      </c>
      <c r="E12" s="222" t="s">
        <v>3</v>
      </c>
      <c r="F12" s="222">
        <v>14</v>
      </c>
      <c r="G12" s="236">
        <v>57</v>
      </c>
      <c r="H12" s="236" t="s">
        <v>118</v>
      </c>
      <c r="I12" s="222" t="s">
        <v>118</v>
      </c>
      <c r="J12" s="222">
        <v>2</v>
      </c>
      <c r="K12" s="222">
        <v>1</v>
      </c>
      <c r="L12" s="222">
        <v>0</v>
      </c>
      <c r="M12" s="222">
        <v>0</v>
      </c>
      <c r="N12" s="222">
        <v>1</v>
      </c>
      <c r="O12" s="222">
        <v>0</v>
      </c>
      <c r="P12" s="222" t="s">
        <v>118</v>
      </c>
      <c r="Q12" s="222" t="s">
        <v>118</v>
      </c>
      <c r="R12" s="222">
        <v>8</v>
      </c>
      <c r="S12" s="225">
        <v>51000</v>
      </c>
      <c r="T12" s="503" t="s">
        <v>909</v>
      </c>
      <c r="U12" s="237" t="s">
        <v>392</v>
      </c>
      <c r="V12" s="225" t="s">
        <v>350</v>
      </c>
      <c r="W12" s="225" t="s">
        <v>239</v>
      </c>
      <c r="X12" s="244" t="s">
        <v>267</v>
      </c>
      <c r="Y12" s="225">
        <v>1</v>
      </c>
      <c r="Z12" s="225">
        <v>0</v>
      </c>
      <c r="AA12" s="225">
        <v>0</v>
      </c>
      <c r="AB12" s="229">
        <v>1</v>
      </c>
      <c r="AC12" s="225">
        <v>0</v>
      </c>
      <c r="AD12" s="225">
        <v>0</v>
      </c>
      <c r="AE12" s="225">
        <v>0</v>
      </c>
      <c r="AF12" s="229">
        <v>0</v>
      </c>
      <c r="AG12" s="225">
        <v>1</v>
      </c>
      <c r="AH12" s="225">
        <v>0</v>
      </c>
      <c r="AI12" s="225">
        <v>0</v>
      </c>
      <c r="AJ12" s="229">
        <v>1</v>
      </c>
      <c r="AK12" s="225">
        <v>0</v>
      </c>
      <c r="AL12" s="225">
        <v>0</v>
      </c>
      <c r="AM12" s="225">
        <v>0</v>
      </c>
      <c r="AN12" s="229">
        <v>0</v>
      </c>
    </row>
    <row r="13" spans="1:40" ht="15.75" thickBot="1" x14ac:dyDescent="0.3">
      <c r="A13" s="509"/>
      <c r="B13" s="510"/>
      <c r="C13" s="679" t="s">
        <v>142</v>
      </c>
      <c r="D13" s="680"/>
      <c r="E13" s="681"/>
      <c r="F13" s="504">
        <f>SUM(F2:F6)</f>
        <v>178</v>
      </c>
      <c r="G13" s="504">
        <f t="shared" ref="G13:R13" si="0">SUM(G2:G6)</f>
        <v>58</v>
      </c>
      <c r="H13" s="504">
        <f t="shared" si="0"/>
        <v>4</v>
      </c>
      <c r="I13" s="504">
        <f t="shared" si="0"/>
        <v>0</v>
      </c>
      <c r="J13" s="504">
        <f t="shared" si="0"/>
        <v>27</v>
      </c>
      <c r="K13" s="504">
        <f t="shared" si="0"/>
        <v>23</v>
      </c>
      <c r="L13" s="504">
        <f t="shared" si="0"/>
        <v>0</v>
      </c>
      <c r="M13" s="504">
        <f t="shared" si="0"/>
        <v>1</v>
      </c>
      <c r="N13" s="504">
        <f t="shared" si="0"/>
        <v>2</v>
      </c>
      <c r="O13" s="504">
        <f t="shared" si="0"/>
        <v>0</v>
      </c>
      <c r="P13" s="504">
        <f t="shared" si="0"/>
        <v>0</v>
      </c>
      <c r="Q13" s="504">
        <f t="shared" si="0"/>
        <v>0</v>
      </c>
      <c r="R13" s="504">
        <f t="shared" si="0"/>
        <v>7</v>
      </c>
      <c r="S13" s="9"/>
      <c r="T13" s="9"/>
      <c r="U13" s="9"/>
      <c r="V13" s="9"/>
      <c r="W13" s="505"/>
      <c r="X13" s="531" t="s">
        <v>142</v>
      </c>
      <c r="Y13" s="504">
        <f t="shared" ref="Y13:AN13" si="1">SUM(Y2:Y6)</f>
        <v>4</v>
      </c>
      <c r="Z13" s="504">
        <f t="shared" si="1"/>
        <v>4</v>
      </c>
      <c r="AA13" s="504">
        <f t="shared" si="1"/>
        <v>0</v>
      </c>
      <c r="AB13" s="504">
        <f t="shared" si="1"/>
        <v>0</v>
      </c>
      <c r="AC13" s="506">
        <f t="shared" si="1"/>
        <v>2</v>
      </c>
      <c r="AD13" s="506">
        <f t="shared" si="1"/>
        <v>2</v>
      </c>
      <c r="AE13" s="506">
        <f t="shared" si="1"/>
        <v>0</v>
      </c>
      <c r="AF13" s="506">
        <f t="shared" si="1"/>
        <v>0</v>
      </c>
      <c r="AG13" s="507">
        <f t="shared" si="1"/>
        <v>2</v>
      </c>
      <c r="AH13" s="507">
        <f t="shared" si="1"/>
        <v>2</v>
      </c>
      <c r="AI13" s="507">
        <f t="shared" si="1"/>
        <v>0</v>
      </c>
      <c r="AJ13" s="507">
        <f t="shared" si="1"/>
        <v>0</v>
      </c>
      <c r="AK13" s="508">
        <f t="shared" si="1"/>
        <v>0</v>
      </c>
      <c r="AL13" s="508">
        <f t="shared" si="1"/>
        <v>0</v>
      </c>
      <c r="AM13" s="508">
        <f t="shared" si="1"/>
        <v>0</v>
      </c>
      <c r="AN13" s="508">
        <f t="shared" si="1"/>
        <v>0</v>
      </c>
    </row>
    <row r="14" spans="1:40" ht="15.75" thickBot="1" x14ac:dyDescent="0.3">
      <c r="A14" s="509"/>
      <c r="B14" s="510"/>
      <c r="C14" s="696" t="s">
        <v>141</v>
      </c>
      <c r="D14" s="697"/>
      <c r="E14" s="698"/>
      <c r="F14" s="511">
        <f>SUM(F7:F9)</f>
        <v>134</v>
      </c>
      <c r="G14" s="511">
        <f>SUM(G7:G9)</f>
        <v>59</v>
      </c>
      <c r="H14" s="511" t="s">
        <v>118</v>
      </c>
      <c r="I14" s="511" t="s">
        <v>118</v>
      </c>
      <c r="J14" s="511">
        <f t="shared" ref="J14:O14" si="2">SUM(J7:J9)</f>
        <v>18</v>
      </c>
      <c r="K14" s="511">
        <f t="shared" si="2"/>
        <v>13</v>
      </c>
      <c r="L14" s="511">
        <f t="shared" si="2"/>
        <v>0</v>
      </c>
      <c r="M14" s="511">
        <f t="shared" si="2"/>
        <v>6</v>
      </c>
      <c r="N14" s="511">
        <f t="shared" si="2"/>
        <v>1</v>
      </c>
      <c r="O14" s="511">
        <f t="shared" si="2"/>
        <v>0</v>
      </c>
      <c r="P14" s="511" t="s">
        <v>118</v>
      </c>
      <c r="Q14" s="511" t="s">
        <v>118</v>
      </c>
      <c r="R14" s="511">
        <f>SUM(R7:R9)</f>
        <v>7</v>
      </c>
      <c r="S14" s="512"/>
      <c r="T14" s="512"/>
      <c r="U14" s="512"/>
      <c r="V14" s="512"/>
      <c r="W14" s="513"/>
      <c r="X14" s="532" t="s">
        <v>141</v>
      </c>
      <c r="Y14" s="511">
        <f t="shared" ref="Y14:AN14" si="3">SUM(Y7:Y9)</f>
        <v>3</v>
      </c>
      <c r="Z14" s="511">
        <f t="shared" si="3"/>
        <v>3</v>
      </c>
      <c r="AA14" s="511">
        <f t="shared" si="3"/>
        <v>0</v>
      </c>
      <c r="AB14" s="511">
        <f t="shared" si="3"/>
        <v>0</v>
      </c>
      <c r="AC14" s="514">
        <f t="shared" si="3"/>
        <v>2</v>
      </c>
      <c r="AD14" s="514">
        <f t="shared" si="3"/>
        <v>2</v>
      </c>
      <c r="AE14" s="514">
        <f t="shared" si="3"/>
        <v>0</v>
      </c>
      <c r="AF14" s="514">
        <f t="shared" si="3"/>
        <v>0</v>
      </c>
      <c r="AG14" s="515">
        <f t="shared" si="3"/>
        <v>1</v>
      </c>
      <c r="AH14" s="515">
        <f t="shared" si="3"/>
        <v>1</v>
      </c>
      <c r="AI14" s="515">
        <f t="shared" si="3"/>
        <v>0</v>
      </c>
      <c r="AJ14" s="515">
        <f t="shared" si="3"/>
        <v>0</v>
      </c>
      <c r="AK14" s="516">
        <f t="shared" si="3"/>
        <v>0</v>
      </c>
      <c r="AL14" s="516">
        <f t="shared" si="3"/>
        <v>0</v>
      </c>
      <c r="AM14" s="516">
        <f t="shared" si="3"/>
        <v>0</v>
      </c>
      <c r="AN14" s="516">
        <f t="shared" si="3"/>
        <v>0</v>
      </c>
    </row>
    <row r="15" spans="1:40" ht="15.75" thickBot="1" x14ac:dyDescent="0.3">
      <c r="A15" s="509"/>
      <c r="B15" s="510"/>
      <c r="C15" s="663" t="s">
        <v>140</v>
      </c>
      <c r="D15" s="699"/>
      <c r="E15" s="700"/>
      <c r="F15" s="517">
        <f>SUM(F11:F12)</f>
        <v>45</v>
      </c>
      <c r="G15" s="517">
        <f>SUM(G11:G12)</f>
        <v>62</v>
      </c>
      <c r="H15" s="517" t="s">
        <v>118</v>
      </c>
      <c r="I15" s="517" t="s">
        <v>118</v>
      </c>
      <c r="J15" s="517">
        <f t="shared" ref="J15:O15" si="4">SUM(J11:J12)</f>
        <v>7</v>
      </c>
      <c r="K15" s="517">
        <f t="shared" si="4"/>
        <v>4</v>
      </c>
      <c r="L15" s="517">
        <f t="shared" si="4"/>
        <v>0</v>
      </c>
      <c r="M15" s="517">
        <f t="shared" si="4"/>
        <v>0</v>
      </c>
      <c r="N15" s="517">
        <f t="shared" si="4"/>
        <v>1</v>
      </c>
      <c r="O15" s="517">
        <f t="shared" si="4"/>
        <v>0</v>
      </c>
      <c r="P15" s="517" t="s">
        <v>118</v>
      </c>
      <c r="Q15" s="517" t="s">
        <v>118</v>
      </c>
      <c r="R15" s="517">
        <f>SUM(R11:R12)</f>
        <v>9</v>
      </c>
      <c r="S15" s="518"/>
      <c r="T15" s="518"/>
      <c r="U15" s="518"/>
      <c r="V15" s="518"/>
      <c r="W15" s="519"/>
      <c r="X15" s="533" t="s">
        <v>140</v>
      </c>
      <c r="Y15" s="517">
        <f t="shared" ref="Y15:AN15" si="5">SUM(Y11:Y12)</f>
        <v>2</v>
      </c>
      <c r="Z15" s="517">
        <f t="shared" si="5"/>
        <v>1</v>
      </c>
      <c r="AA15" s="517">
        <f t="shared" si="5"/>
        <v>0</v>
      </c>
      <c r="AB15" s="517">
        <f t="shared" si="5"/>
        <v>1</v>
      </c>
      <c r="AC15" s="521">
        <f t="shared" si="5"/>
        <v>0</v>
      </c>
      <c r="AD15" s="521">
        <f t="shared" si="5"/>
        <v>0</v>
      </c>
      <c r="AE15" s="521">
        <f t="shared" si="5"/>
        <v>0</v>
      </c>
      <c r="AF15" s="521">
        <f t="shared" si="5"/>
        <v>0</v>
      </c>
      <c r="AG15" s="522">
        <f t="shared" si="5"/>
        <v>2</v>
      </c>
      <c r="AH15" s="522">
        <f t="shared" si="5"/>
        <v>1</v>
      </c>
      <c r="AI15" s="522">
        <f t="shared" si="5"/>
        <v>0</v>
      </c>
      <c r="AJ15" s="522">
        <f t="shared" si="5"/>
        <v>1</v>
      </c>
      <c r="AK15" s="523">
        <f t="shared" si="5"/>
        <v>0</v>
      </c>
      <c r="AL15" s="523">
        <f t="shared" si="5"/>
        <v>0</v>
      </c>
      <c r="AM15" s="523">
        <f t="shared" si="5"/>
        <v>0</v>
      </c>
      <c r="AN15" s="523">
        <f t="shared" si="5"/>
        <v>0</v>
      </c>
    </row>
    <row r="16" spans="1:40" ht="15.75" thickBot="1" x14ac:dyDescent="0.3">
      <c r="A16" s="509"/>
      <c r="B16" s="510"/>
      <c r="C16" s="660" t="s">
        <v>138</v>
      </c>
      <c r="D16" s="661"/>
      <c r="E16" s="662"/>
      <c r="F16" s="524">
        <f>SUM(F2:F12)</f>
        <v>387</v>
      </c>
      <c r="G16" s="524">
        <f t="shared" ref="G16:R16" si="6">SUM(G2:G12)</f>
        <v>208</v>
      </c>
      <c r="H16" s="524">
        <f t="shared" si="6"/>
        <v>4</v>
      </c>
      <c r="I16" s="524">
        <f t="shared" si="6"/>
        <v>0</v>
      </c>
      <c r="J16" s="524">
        <f t="shared" si="6"/>
        <v>56</v>
      </c>
      <c r="K16" s="524">
        <f t="shared" si="6"/>
        <v>42</v>
      </c>
      <c r="L16" s="524">
        <f t="shared" si="6"/>
        <v>0</v>
      </c>
      <c r="M16" s="524">
        <f t="shared" si="6"/>
        <v>9</v>
      </c>
      <c r="N16" s="524">
        <f t="shared" si="6"/>
        <v>4</v>
      </c>
      <c r="O16" s="524">
        <f t="shared" si="6"/>
        <v>0</v>
      </c>
      <c r="P16" s="524">
        <f t="shared" si="6"/>
        <v>0</v>
      </c>
      <c r="Q16" s="524">
        <f t="shared" si="6"/>
        <v>0</v>
      </c>
      <c r="R16" s="524">
        <f t="shared" si="6"/>
        <v>27</v>
      </c>
      <c r="S16" s="525"/>
      <c r="T16" s="525"/>
      <c r="U16" s="525"/>
      <c r="V16" s="525"/>
      <c r="W16" s="526"/>
      <c r="X16" s="534" t="s">
        <v>138</v>
      </c>
      <c r="Y16" s="524">
        <f t="shared" ref="Y16:AN16" si="7">SUM(Y2:Y12)</f>
        <v>10</v>
      </c>
      <c r="Z16" s="524">
        <f t="shared" si="7"/>
        <v>9</v>
      </c>
      <c r="AA16" s="524">
        <f t="shared" si="7"/>
        <v>0</v>
      </c>
      <c r="AB16" s="524">
        <f t="shared" si="7"/>
        <v>1</v>
      </c>
      <c r="AC16" s="528">
        <f t="shared" si="7"/>
        <v>4</v>
      </c>
      <c r="AD16" s="528">
        <f t="shared" si="7"/>
        <v>4</v>
      </c>
      <c r="AE16" s="528">
        <f t="shared" si="7"/>
        <v>0</v>
      </c>
      <c r="AF16" s="528">
        <f t="shared" si="7"/>
        <v>0</v>
      </c>
      <c r="AG16" s="529">
        <f t="shared" si="7"/>
        <v>5</v>
      </c>
      <c r="AH16" s="529">
        <f t="shared" si="7"/>
        <v>4</v>
      </c>
      <c r="AI16" s="529">
        <f t="shared" si="7"/>
        <v>0</v>
      </c>
      <c r="AJ16" s="529">
        <f t="shared" si="7"/>
        <v>1</v>
      </c>
      <c r="AK16" s="530">
        <f t="shared" si="7"/>
        <v>1</v>
      </c>
      <c r="AL16" s="530">
        <f t="shared" si="7"/>
        <v>1</v>
      </c>
      <c r="AM16" s="530">
        <f t="shared" si="7"/>
        <v>0</v>
      </c>
      <c r="AN16" s="530">
        <f t="shared" si="7"/>
        <v>0</v>
      </c>
    </row>
    <row r="17" spans="1:55" x14ac:dyDescent="0.25">
      <c r="A17" s="509"/>
      <c r="B17" s="510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1"/>
      <c r="N17" s="611"/>
      <c r="O17" s="611"/>
      <c r="P17" s="611"/>
      <c r="Q17" s="611"/>
      <c r="R17" s="611"/>
      <c r="S17" s="611"/>
      <c r="T17" s="611"/>
      <c r="U17" s="611"/>
      <c r="V17" s="611"/>
      <c r="W17" s="611"/>
      <c r="X17" s="611"/>
      <c r="Y17" s="611"/>
      <c r="Z17" s="611"/>
      <c r="AA17" s="611"/>
      <c r="AB17" s="611"/>
      <c r="AC17" s="611"/>
      <c r="AD17" s="611"/>
      <c r="AE17" s="611"/>
      <c r="AF17" s="611"/>
      <c r="AG17" s="611"/>
      <c r="AH17" s="611"/>
      <c r="AI17" s="611"/>
      <c r="AJ17" s="611"/>
      <c r="AK17" s="611"/>
      <c r="AL17" s="611"/>
      <c r="AM17" s="611"/>
      <c r="AN17" s="611"/>
    </row>
    <row r="18" spans="1:55" ht="15" customHeight="1" x14ac:dyDescent="0.25">
      <c r="A18" s="683" t="s">
        <v>910</v>
      </c>
      <c r="B18" s="654"/>
      <c r="C18" s="654"/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  <c r="P18" s="654"/>
      <c r="Q18" s="654"/>
      <c r="R18" s="654"/>
      <c r="S18" s="9"/>
      <c r="T18" s="9"/>
      <c r="U18" s="9"/>
      <c r="V18" s="9"/>
      <c r="W18" s="9"/>
      <c r="X18" s="9"/>
      <c r="Y18" s="9"/>
      <c r="Z18" s="9"/>
      <c r="AA18" s="9"/>
      <c r="AB18" s="9"/>
      <c r="AO18" s="611"/>
      <c r="AP18" s="611"/>
      <c r="AQ18" s="611"/>
      <c r="AR18" s="611"/>
      <c r="AS18" s="611"/>
      <c r="AT18" s="611"/>
      <c r="AU18" s="611"/>
      <c r="AV18" s="611"/>
      <c r="AW18" s="611"/>
      <c r="AX18" s="611"/>
      <c r="AY18" s="611"/>
      <c r="AZ18" s="611"/>
      <c r="BA18" s="611"/>
      <c r="BB18" s="611"/>
      <c r="BC18" s="611"/>
    </row>
    <row r="19" spans="1:55" x14ac:dyDescent="0.25">
      <c r="A19" s="206" t="s">
        <v>322</v>
      </c>
      <c r="B19" s="9"/>
      <c r="C19" s="9"/>
      <c r="D19" s="9"/>
      <c r="E19" s="9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55" x14ac:dyDescent="0.25">
      <c r="A20" s="206" t="s">
        <v>358</v>
      </c>
      <c r="B20" s="9"/>
      <c r="C20" s="9"/>
      <c r="D20" s="9"/>
      <c r="E20" s="9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55" x14ac:dyDescent="0.25">
      <c r="A21" s="609" t="s">
        <v>636</v>
      </c>
      <c r="B21" s="9"/>
      <c r="C21" s="9"/>
      <c r="D21" s="9"/>
      <c r="E21" s="9"/>
      <c r="F21" s="18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55" x14ac:dyDescent="0.25">
      <c r="A22" s="631" t="s">
        <v>830</v>
      </c>
      <c r="B22" s="9"/>
      <c r="C22" s="9"/>
      <c r="D22" s="9"/>
      <c r="E22" s="9"/>
      <c r="F22" s="18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55" x14ac:dyDescent="0.25">
      <c r="A23" s="631" t="s">
        <v>831</v>
      </c>
      <c r="B23" s="9"/>
      <c r="C23" s="9"/>
      <c r="D23" s="9"/>
    </row>
    <row r="24" spans="1:55" x14ac:dyDescent="0.25">
      <c r="A24" s="197"/>
      <c r="B24" s="9" t="s">
        <v>45</v>
      </c>
      <c r="C24" s="9"/>
      <c r="D24" s="9"/>
    </row>
    <row r="25" spans="1:55" x14ac:dyDescent="0.25">
      <c r="A25" s="195"/>
      <c r="B25" s="9" t="s">
        <v>43</v>
      </c>
      <c r="C25" s="9"/>
      <c r="D25" s="9"/>
    </row>
    <row r="26" spans="1:55" x14ac:dyDescent="0.25">
      <c r="A26" s="196"/>
      <c r="B26" s="9" t="s">
        <v>44</v>
      </c>
      <c r="C26" s="9"/>
      <c r="D26" s="9"/>
    </row>
    <row r="27" spans="1:55" x14ac:dyDescent="0.25">
      <c r="A27" s="19" t="s">
        <v>28</v>
      </c>
      <c r="B27" s="9"/>
    </row>
  </sheetData>
  <mergeCells count="15">
    <mergeCell ref="C13:E13"/>
    <mergeCell ref="C14:E14"/>
    <mergeCell ref="C16:E16"/>
    <mergeCell ref="C15:E15"/>
    <mergeCell ref="A18:R18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N21"/>
  <sheetViews>
    <sheetView workbookViewId="0">
      <selection activeCell="U11" sqref="U11"/>
    </sheetView>
  </sheetViews>
  <sheetFormatPr defaultRowHeight="15" x14ac:dyDescent="0.25"/>
  <cols>
    <col min="1" max="1" width="7.5703125" customWidth="1"/>
    <col min="2" max="2" width="5.5703125" customWidth="1"/>
    <col min="3" max="3" width="13.7109375" customWidth="1"/>
    <col min="4" max="4" width="4.28515625" bestFit="1" customWidth="1"/>
    <col min="5" max="18" width="3.7109375" customWidth="1"/>
    <col min="19" max="20" width="6.28515625" customWidth="1"/>
    <col min="21" max="21" width="25.85546875" customWidth="1"/>
    <col min="22" max="22" width="19.140625" customWidth="1"/>
    <col min="23" max="23" width="22.28515625" customWidth="1"/>
    <col min="24" max="24" width="23" customWidth="1"/>
    <col min="25" max="40" width="3.7109375" customWidth="1"/>
  </cols>
  <sheetData>
    <row r="1" spans="1:40" ht="15" customHeight="1" thickBot="1" x14ac:dyDescent="0.3">
      <c r="A1" s="846" t="s">
        <v>169</v>
      </c>
      <c r="B1" s="847"/>
      <c r="C1" s="847"/>
      <c r="D1" s="204"/>
      <c r="E1" s="848" t="s">
        <v>24</v>
      </c>
      <c r="F1" s="849"/>
      <c r="G1" s="850"/>
      <c r="H1" s="848" t="s">
        <v>23</v>
      </c>
      <c r="I1" s="850"/>
      <c r="J1" s="843" t="s">
        <v>6</v>
      </c>
      <c r="K1" s="844"/>
      <c r="L1" s="844"/>
      <c r="M1" s="845"/>
      <c r="N1" s="843" t="s">
        <v>7</v>
      </c>
      <c r="O1" s="845"/>
      <c r="P1" s="843" t="s">
        <v>25</v>
      </c>
      <c r="Q1" s="844"/>
      <c r="R1" s="845"/>
      <c r="S1" s="177" t="s">
        <v>8</v>
      </c>
      <c r="T1" s="177" t="s">
        <v>9</v>
      </c>
      <c r="U1" s="178" t="s">
        <v>10</v>
      </c>
      <c r="V1" s="177" t="s">
        <v>11</v>
      </c>
      <c r="W1" s="179" t="s">
        <v>26</v>
      </c>
      <c r="X1" s="207" t="s">
        <v>27</v>
      </c>
      <c r="Y1" s="180" t="s">
        <v>20</v>
      </c>
      <c r="Z1" s="181"/>
      <c r="AA1" s="181"/>
      <c r="AB1" s="181"/>
      <c r="AC1" s="180" t="s">
        <v>64</v>
      </c>
      <c r="AD1" s="181"/>
      <c r="AE1" s="181"/>
      <c r="AF1" s="181"/>
      <c r="AG1" s="180" t="s">
        <v>65</v>
      </c>
      <c r="AH1" s="181"/>
      <c r="AI1" s="181"/>
      <c r="AJ1" s="181"/>
      <c r="AK1" s="180" t="s">
        <v>66</v>
      </c>
      <c r="AL1" s="181"/>
      <c r="AM1" s="181"/>
      <c r="AN1" s="181"/>
    </row>
    <row r="2" spans="1:40" ht="15" customHeight="1" thickBot="1" x14ac:dyDescent="0.3">
      <c r="A2" s="182" t="s">
        <v>19</v>
      </c>
      <c r="B2" s="183" t="s">
        <v>18</v>
      </c>
      <c r="C2" s="184" t="s">
        <v>17</v>
      </c>
      <c r="D2" s="185" t="s">
        <v>42</v>
      </c>
      <c r="E2" s="185" t="s">
        <v>16</v>
      </c>
      <c r="F2" s="185" t="s">
        <v>4</v>
      </c>
      <c r="G2" s="185" t="s">
        <v>5</v>
      </c>
      <c r="H2" s="186" t="s">
        <v>12</v>
      </c>
      <c r="I2" s="186" t="s">
        <v>3</v>
      </c>
      <c r="J2" s="186" t="s">
        <v>12</v>
      </c>
      <c r="K2" s="186" t="s">
        <v>13</v>
      </c>
      <c r="L2" s="186" t="s">
        <v>2</v>
      </c>
      <c r="M2" s="186" t="s">
        <v>14</v>
      </c>
      <c r="N2" s="186" t="s">
        <v>15</v>
      </c>
      <c r="O2" s="186" t="s">
        <v>16</v>
      </c>
      <c r="P2" s="186" t="s">
        <v>21</v>
      </c>
      <c r="Q2" s="186" t="s">
        <v>22</v>
      </c>
      <c r="R2" s="186" t="s">
        <v>12</v>
      </c>
      <c r="S2" s="187"/>
      <c r="T2" s="564"/>
      <c r="U2" s="188"/>
      <c r="V2" s="187"/>
      <c r="W2" s="266"/>
      <c r="X2" s="189"/>
      <c r="Y2" s="177" t="s">
        <v>0</v>
      </c>
      <c r="Z2" s="177" t="s">
        <v>1</v>
      </c>
      <c r="AA2" s="177" t="s">
        <v>2</v>
      </c>
      <c r="AB2" s="177" t="s">
        <v>3</v>
      </c>
      <c r="AC2" s="177" t="s">
        <v>0</v>
      </c>
      <c r="AD2" s="177" t="s">
        <v>1</v>
      </c>
      <c r="AE2" s="177" t="s">
        <v>2</v>
      </c>
      <c r="AF2" s="177" t="s">
        <v>3</v>
      </c>
      <c r="AG2" s="177" t="s">
        <v>0</v>
      </c>
      <c r="AH2" s="177" t="s">
        <v>1</v>
      </c>
      <c r="AI2" s="177" t="s">
        <v>2</v>
      </c>
      <c r="AJ2" s="177" t="s">
        <v>3</v>
      </c>
      <c r="AK2" s="177" t="s">
        <v>0</v>
      </c>
      <c r="AL2" s="177" t="s">
        <v>1</v>
      </c>
      <c r="AM2" s="177" t="s">
        <v>2</v>
      </c>
      <c r="AN2" s="177" t="s">
        <v>3</v>
      </c>
    </row>
    <row r="3" spans="1:40" ht="15" customHeight="1" thickBot="1" x14ac:dyDescent="0.3">
      <c r="A3" s="230">
        <v>43127</v>
      </c>
      <c r="B3" s="221" t="s">
        <v>122</v>
      </c>
      <c r="C3" s="221" t="s">
        <v>41</v>
      </c>
      <c r="D3" s="221" t="s">
        <v>171</v>
      </c>
      <c r="E3" s="222" t="s">
        <v>1</v>
      </c>
      <c r="F3" s="222">
        <v>38</v>
      </c>
      <c r="G3" s="222">
        <v>29</v>
      </c>
      <c r="H3" s="222">
        <v>1</v>
      </c>
      <c r="I3" s="222">
        <v>0</v>
      </c>
      <c r="J3" s="222">
        <v>5</v>
      </c>
      <c r="K3" s="222">
        <v>5</v>
      </c>
      <c r="L3" s="222">
        <v>0</v>
      </c>
      <c r="M3" s="222">
        <v>1</v>
      </c>
      <c r="N3" s="222">
        <v>1</v>
      </c>
      <c r="O3" s="222">
        <v>0</v>
      </c>
      <c r="P3" s="222">
        <v>1</v>
      </c>
      <c r="Q3" s="222">
        <v>0</v>
      </c>
      <c r="R3" s="222">
        <v>4</v>
      </c>
      <c r="S3" s="223">
        <v>16132</v>
      </c>
      <c r="T3" s="461" t="s">
        <v>208</v>
      </c>
      <c r="U3" s="224" t="s">
        <v>204</v>
      </c>
      <c r="V3" s="223" t="s">
        <v>207</v>
      </c>
      <c r="W3" s="225" t="s">
        <v>205</v>
      </c>
      <c r="X3" s="226" t="s">
        <v>206</v>
      </c>
      <c r="Y3" s="227">
        <v>1</v>
      </c>
      <c r="Z3" s="227">
        <v>1</v>
      </c>
      <c r="AA3" s="227">
        <v>0</v>
      </c>
      <c r="AB3" s="228">
        <v>0</v>
      </c>
      <c r="AC3" s="227">
        <v>0</v>
      </c>
      <c r="AD3" s="227">
        <v>0</v>
      </c>
      <c r="AE3" s="227">
        <v>0</v>
      </c>
      <c r="AF3" s="228">
        <v>0</v>
      </c>
      <c r="AG3" s="227">
        <v>1</v>
      </c>
      <c r="AH3" s="227">
        <v>1</v>
      </c>
      <c r="AI3" s="227">
        <v>0</v>
      </c>
      <c r="AJ3" s="228">
        <v>0</v>
      </c>
      <c r="AK3" s="227">
        <v>0</v>
      </c>
      <c r="AL3" s="227">
        <v>0</v>
      </c>
      <c r="AM3" s="227">
        <v>0</v>
      </c>
      <c r="AN3" s="228">
        <v>0</v>
      </c>
    </row>
    <row r="4" spans="1:40" ht="15" customHeight="1" thickBot="1" x14ac:dyDescent="0.3">
      <c r="A4" s="239">
        <v>43134</v>
      </c>
      <c r="B4" s="240" t="s">
        <v>122</v>
      </c>
      <c r="C4" s="240" t="s">
        <v>41</v>
      </c>
      <c r="D4" s="240" t="s">
        <v>228</v>
      </c>
      <c r="E4" s="241" t="s">
        <v>1</v>
      </c>
      <c r="F4" s="241">
        <v>32</v>
      </c>
      <c r="G4" s="241">
        <v>31</v>
      </c>
      <c r="H4" s="241" t="s">
        <v>118</v>
      </c>
      <c r="I4" s="241" t="s">
        <v>118</v>
      </c>
      <c r="J4" s="241">
        <v>4</v>
      </c>
      <c r="K4" s="241">
        <v>3</v>
      </c>
      <c r="L4" s="241">
        <v>0</v>
      </c>
      <c r="M4" s="241">
        <v>2</v>
      </c>
      <c r="N4" s="241">
        <v>0</v>
      </c>
      <c r="O4" s="241">
        <v>0</v>
      </c>
      <c r="P4" s="241" t="s">
        <v>118</v>
      </c>
      <c r="Q4" s="241" t="s">
        <v>118</v>
      </c>
      <c r="R4" s="241">
        <v>4</v>
      </c>
      <c r="S4" s="254">
        <v>14000</v>
      </c>
      <c r="T4" s="570" t="s">
        <v>229</v>
      </c>
      <c r="U4" s="256" t="s">
        <v>230</v>
      </c>
      <c r="V4" s="254" t="s">
        <v>236</v>
      </c>
      <c r="W4" s="242" t="s">
        <v>231</v>
      </c>
      <c r="X4" s="257" t="s">
        <v>232</v>
      </c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9">
        <v>0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5" customHeight="1" thickBot="1" x14ac:dyDescent="0.3">
      <c r="A5" s="230">
        <v>43140</v>
      </c>
      <c r="B5" s="253" t="s">
        <v>114</v>
      </c>
      <c r="C5" s="221" t="s">
        <v>117</v>
      </c>
      <c r="D5" s="221" t="s">
        <v>260</v>
      </c>
      <c r="E5" s="222" t="s">
        <v>1</v>
      </c>
      <c r="F5" s="222">
        <v>27</v>
      </c>
      <c r="G5" s="222">
        <v>9</v>
      </c>
      <c r="H5" s="222">
        <v>0</v>
      </c>
      <c r="I5" s="222">
        <v>0</v>
      </c>
      <c r="J5" s="222">
        <v>3</v>
      </c>
      <c r="K5" s="222">
        <v>3</v>
      </c>
      <c r="L5" s="222">
        <v>0</v>
      </c>
      <c r="M5" s="222">
        <v>2</v>
      </c>
      <c r="N5" s="222">
        <v>0</v>
      </c>
      <c r="O5" s="222">
        <v>0</v>
      </c>
      <c r="P5" s="222">
        <v>0</v>
      </c>
      <c r="Q5" s="222">
        <v>0</v>
      </c>
      <c r="R5" s="222">
        <v>2</v>
      </c>
      <c r="S5" s="223">
        <v>3500</v>
      </c>
      <c r="T5" s="590" t="s">
        <v>262</v>
      </c>
      <c r="U5" s="224" t="s">
        <v>231</v>
      </c>
      <c r="V5" s="223" t="s">
        <v>263</v>
      </c>
      <c r="W5" s="225" t="s">
        <v>264</v>
      </c>
      <c r="X5" s="226" t="s">
        <v>265</v>
      </c>
      <c r="Y5" s="227">
        <v>1</v>
      </c>
      <c r="Z5" s="227">
        <v>1</v>
      </c>
      <c r="AA5" s="227">
        <v>0</v>
      </c>
      <c r="AB5" s="228">
        <v>0</v>
      </c>
      <c r="AC5" s="227">
        <v>0</v>
      </c>
      <c r="AD5" s="227">
        <v>0</v>
      </c>
      <c r="AE5" s="227">
        <v>0</v>
      </c>
      <c r="AF5" s="228">
        <v>0</v>
      </c>
      <c r="AG5" s="227">
        <v>1</v>
      </c>
      <c r="AH5" s="227">
        <v>1</v>
      </c>
      <c r="AI5" s="227">
        <v>0</v>
      </c>
      <c r="AJ5" s="228">
        <v>0</v>
      </c>
      <c r="AK5" s="227">
        <v>0</v>
      </c>
      <c r="AL5" s="227">
        <v>0</v>
      </c>
      <c r="AM5" s="227">
        <v>0</v>
      </c>
      <c r="AN5" s="228">
        <v>0</v>
      </c>
    </row>
    <row r="6" spans="1:40" ht="15" customHeight="1" thickBot="1" x14ac:dyDescent="0.3">
      <c r="A6" s="230">
        <v>43155</v>
      </c>
      <c r="B6" s="221" t="s">
        <v>114</v>
      </c>
      <c r="C6" s="221" t="s">
        <v>116</v>
      </c>
      <c r="D6" s="221" t="s">
        <v>342</v>
      </c>
      <c r="E6" s="222" t="s">
        <v>1</v>
      </c>
      <c r="F6" s="222">
        <v>67</v>
      </c>
      <c r="G6" s="222">
        <v>16</v>
      </c>
      <c r="H6" s="222">
        <v>1</v>
      </c>
      <c r="I6" s="222">
        <v>0</v>
      </c>
      <c r="J6" s="222">
        <v>9</v>
      </c>
      <c r="K6" s="222">
        <v>8</v>
      </c>
      <c r="L6" s="222">
        <v>0</v>
      </c>
      <c r="M6" s="222">
        <v>2</v>
      </c>
      <c r="N6" s="222">
        <v>0</v>
      </c>
      <c r="O6" s="222">
        <v>0</v>
      </c>
      <c r="P6" s="222">
        <v>0</v>
      </c>
      <c r="Q6" s="222">
        <v>0</v>
      </c>
      <c r="R6" s="222">
        <v>2</v>
      </c>
      <c r="S6" s="223">
        <v>1200</v>
      </c>
      <c r="T6" s="461" t="s">
        <v>344</v>
      </c>
      <c r="U6" s="224" t="s">
        <v>345</v>
      </c>
      <c r="V6" s="223" t="s">
        <v>346</v>
      </c>
      <c r="W6" s="225" t="s">
        <v>346</v>
      </c>
      <c r="X6" s="226" t="s">
        <v>346</v>
      </c>
      <c r="Y6" s="227">
        <v>1</v>
      </c>
      <c r="Z6" s="227">
        <v>1</v>
      </c>
      <c r="AA6" s="227">
        <v>0</v>
      </c>
      <c r="AB6" s="228">
        <v>0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1</v>
      </c>
      <c r="AI6" s="227">
        <v>0</v>
      </c>
      <c r="AJ6" s="228">
        <v>0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9">
        <v>43162</v>
      </c>
      <c r="B7" s="240" t="s">
        <v>114</v>
      </c>
      <c r="C7" s="240" t="s">
        <v>62</v>
      </c>
      <c r="D7" s="240" t="s">
        <v>228</v>
      </c>
      <c r="E7" s="241" t="s">
        <v>3</v>
      </c>
      <c r="F7" s="241">
        <v>19</v>
      </c>
      <c r="G7" s="241">
        <v>61</v>
      </c>
      <c r="H7" s="241">
        <v>0</v>
      </c>
      <c r="I7" s="241">
        <v>0</v>
      </c>
      <c r="J7" s="241">
        <v>3</v>
      </c>
      <c r="K7" s="241">
        <v>2</v>
      </c>
      <c r="L7" s="241">
        <v>0</v>
      </c>
      <c r="M7" s="241">
        <v>0</v>
      </c>
      <c r="N7" s="241">
        <v>2</v>
      </c>
      <c r="O7" s="241">
        <v>0</v>
      </c>
      <c r="P7" s="241">
        <v>1</v>
      </c>
      <c r="Q7" s="241">
        <v>0</v>
      </c>
      <c r="R7" s="241">
        <v>9</v>
      </c>
      <c r="S7" s="254">
        <v>2500</v>
      </c>
      <c r="T7" s="270" t="s">
        <v>357</v>
      </c>
      <c r="U7" s="256" t="s">
        <v>231</v>
      </c>
      <c r="V7" s="254" t="s">
        <v>236</v>
      </c>
      <c r="W7" s="242" t="s">
        <v>236</v>
      </c>
      <c r="X7" s="257" t="s">
        <v>236</v>
      </c>
      <c r="Y7" s="258">
        <v>1</v>
      </c>
      <c r="Z7" s="258">
        <v>0</v>
      </c>
      <c r="AA7" s="258">
        <v>0</v>
      </c>
      <c r="AB7" s="259">
        <v>1</v>
      </c>
      <c r="AC7" s="258">
        <v>1</v>
      </c>
      <c r="AD7" s="258">
        <v>0</v>
      </c>
      <c r="AE7" s="258">
        <v>0</v>
      </c>
      <c r="AF7" s="259">
        <v>1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" customHeight="1" thickBot="1" x14ac:dyDescent="0.3">
      <c r="A8" s="231">
        <v>43421</v>
      </c>
      <c r="B8" s="232" t="s">
        <v>46</v>
      </c>
      <c r="C8" s="232" t="s">
        <v>31</v>
      </c>
      <c r="D8" s="232" t="s">
        <v>815</v>
      </c>
      <c r="E8" s="233" t="s">
        <v>3</v>
      </c>
      <c r="F8" s="233">
        <v>7</v>
      </c>
      <c r="G8" s="233">
        <v>68</v>
      </c>
      <c r="H8" s="233" t="s">
        <v>118</v>
      </c>
      <c r="I8" s="233" t="s">
        <v>118</v>
      </c>
      <c r="J8" s="233">
        <v>1</v>
      </c>
      <c r="K8" s="233">
        <v>1</v>
      </c>
      <c r="L8" s="233">
        <v>0</v>
      </c>
      <c r="M8" s="233">
        <v>0</v>
      </c>
      <c r="N8" s="233">
        <v>0</v>
      </c>
      <c r="O8" s="233">
        <v>0</v>
      </c>
      <c r="P8" s="233" t="s">
        <v>118</v>
      </c>
      <c r="Q8" s="233" t="s">
        <v>118</v>
      </c>
      <c r="R8" s="233">
        <v>10</v>
      </c>
      <c r="S8" s="248"/>
      <c r="T8" s="476" t="s">
        <v>870</v>
      </c>
      <c r="U8" s="249" t="s">
        <v>848</v>
      </c>
      <c r="V8" s="248" t="s">
        <v>268</v>
      </c>
      <c r="W8" s="248" t="s">
        <v>794</v>
      </c>
      <c r="X8" s="585" t="s">
        <v>312</v>
      </c>
      <c r="Y8" s="251">
        <v>1</v>
      </c>
      <c r="Z8" s="251">
        <v>0</v>
      </c>
      <c r="AA8" s="251">
        <v>0</v>
      </c>
      <c r="AB8" s="252">
        <v>1</v>
      </c>
      <c r="AC8" s="251">
        <v>0</v>
      </c>
      <c r="AD8" s="251">
        <v>0</v>
      </c>
      <c r="AE8" s="251">
        <v>0</v>
      </c>
      <c r="AF8" s="252">
        <v>0</v>
      </c>
      <c r="AG8" s="251">
        <v>0</v>
      </c>
      <c r="AH8" s="251">
        <v>0</v>
      </c>
      <c r="AI8" s="251">
        <v>0</v>
      </c>
      <c r="AJ8" s="252">
        <v>0</v>
      </c>
      <c r="AK8" s="251">
        <v>1</v>
      </c>
      <c r="AL8" s="251">
        <v>0</v>
      </c>
      <c r="AM8" s="251">
        <v>0</v>
      </c>
      <c r="AN8" s="252">
        <v>1</v>
      </c>
    </row>
    <row r="9" spans="1:40" ht="15" customHeight="1" thickBot="1" x14ac:dyDescent="0.3">
      <c r="A9" s="230">
        <v>43428</v>
      </c>
      <c r="B9" s="221" t="s">
        <v>46</v>
      </c>
      <c r="C9" s="221" t="s">
        <v>34</v>
      </c>
      <c r="D9" s="221" t="s">
        <v>822</v>
      </c>
      <c r="E9" s="222" t="s">
        <v>1</v>
      </c>
      <c r="F9" s="222">
        <v>27</v>
      </c>
      <c r="G9" s="222">
        <v>20</v>
      </c>
      <c r="H9" s="222" t="s">
        <v>118</v>
      </c>
      <c r="I9" s="222" t="s">
        <v>118</v>
      </c>
      <c r="J9" s="222">
        <v>3</v>
      </c>
      <c r="K9" s="222">
        <v>2</v>
      </c>
      <c r="L9" s="222">
        <v>0</v>
      </c>
      <c r="M9" s="222">
        <v>2</v>
      </c>
      <c r="N9" s="222">
        <v>1</v>
      </c>
      <c r="O9" s="222">
        <v>0</v>
      </c>
      <c r="P9" s="222" t="s">
        <v>118</v>
      </c>
      <c r="Q9" s="222" t="s">
        <v>118</v>
      </c>
      <c r="R9" s="222">
        <v>2</v>
      </c>
      <c r="S9" s="225"/>
      <c r="T9" s="267" t="s">
        <v>892</v>
      </c>
      <c r="U9" s="225" t="s">
        <v>585</v>
      </c>
      <c r="V9" s="225" t="s">
        <v>872</v>
      </c>
      <c r="W9" s="225" t="s">
        <v>387</v>
      </c>
      <c r="X9" s="225" t="s">
        <v>893</v>
      </c>
      <c r="Y9" s="227">
        <v>1</v>
      </c>
      <c r="Z9" s="227">
        <v>1</v>
      </c>
      <c r="AA9" s="227">
        <v>0</v>
      </c>
      <c r="AB9" s="228">
        <v>0</v>
      </c>
      <c r="AC9" s="227">
        <v>0</v>
      </c>
      <c r="AD9" s="227">
        <v>0</v>
      </c>
      <c r="AE9" s="227">
        <v>0</v>
      </c>
      <c r="AF9" s="228">
        <v>0</v>
      </c>
      <c r="AG9" s="227">
        <v>1</v>
      </c>
      <c r="AH9" s="227">
        <v>1</v>
      </c>
      <c r="AI9" s="227">
        <v>0</v>
      </c>
      <c r="AJ9" s="228">
        <v>0</v>
      </c>
      <c r="AK9" s="227">
        <v>0</v>
      </c>
      <c r="AL9" s="227">
        <v>0</v>
      </c>
      <c r="AM9" s="227">
        <v>0</v>
      </c>
      <c r="AN9" s="228">
        <v>0</v>
      </c>
    </row>
    <row r="10" spans="1:40" ht="15.75" thickBot="1" x14ac:dyDescent="0.3">
      <c r="A10" s="509"/>
      <c r="B10" s="510"/>
      <c r="C10" s="679" t="s">
        <v>142</v>
      </c>
      <c r="D10" s="680"/>
      <c r="E10" s="681"/>
      <c r="F10" s="504">
        <f>SUM(F5:F7)</f>
        <v>113</v>
      </c>
      <c r="G10" s="504">
        <f t="shared" ref="G10:R10" si="0">SUM(G5:G7)</f>
        <v>86</v>
      </c>
      <c r="H10" s="504">
        <f t="shared" si="0"/>
        <v>1</v>
      </c>
      <c r="I10" s="504">
        <f t="shared" si="0"/>
        <v>0</v>
      </c>
      <c r="J10" s="504">
        <f t="shared" si="0"/>
        <v>15</v>
      </c>
      <c r="K10" s="504">
        <f t="shared" si="0"/>
        <v>13</v>
      </c>
      <c r="L10" s="504">
        <f t="shared" si="0"/>
        <v>0</v>
      </c>
      <c r="M10" s="504">
        <f t="shared" si="0"/>
        <v>4</v>
      </c>
      <c r="N10" s="504">
        <f t="shared" si="0"/>
        <v>2</v>
      </c>
      <c r="O10" s="504">
        <f t="shared" si="0"/>
        <v>0</v>
      </c>
      <c r="P10" s="504">
        <f t="shared" si="0"/>
        <v>1</v>
      </c>
      <c r="Q10" s="504">
        <f t="shared" si="0"/>
        <v>0</v>
      </c>
      <c r="R10" s="504">
        <f t="shared" si="0"/>
        <v>13</v>
      </c>
      <c r="S10" s="9"/>
      <c r="T10" s="9"/>
      <c r="U10" s="9"/>
      <c r="V10" s="9"/>
      <c r="W10" s="505"/>
      <c r="X10" s="531" t="s">
        <v>142</v>
      </c>
      <c r="Y10" s="504">
        <f t="shared" ref="Y10:AN10" si="1">SUM(Y5:Y7)</f>
        <v>3</v>
      </c>
      <c r="Z10" s="504">
        <f t="shared" si="1"/>
        <v>2</v>
      </c>
      <c r="AA10" s="504">
        <f t="shared" si="1"/>
        <v>0</v>
      </c>
      <c r="AB10" s="504">
        <f t="shared" si="1"/>
        <v>1</v>
      </c>
      <c r="AC10" s="506">
        <f t="shared" si="1"/>
        <v>1</v>
      </c>
      <c r="AD10" s="506">
        <f t="shared" si="1"/>
        <v>0</v>
      </c>
      <c r="AE10" s="506">
        <f t="shared" si="1"/>
        <v>0</v>
      </c>
      <c r="AF10" s="506">
        <f t="shared" si="1"/>
        <v>1</v>
      </c>
      <c r="AG10" s="507">
        <f t="shared" si="1"/>
        <v>2</v>
      </c>
      <c r="AH10" s="507">
        <f t="shared" si="1"/>
        <v>2</v>
      </c>
      <c r="AI10" s="507">
        <f t="shared" si="1"/>
        <v>0</v>
      </c>
      <c r="AJ10" s="507">
        <f t="shared" si="1"/>
        <v>0</v>
      </c>
      <c r="AK10" s="508">
        <f t="shared" si="1"/>
        <v>0</v>
      </c>
      <c r="AL10" s="508">
        <f t="shared" si="1"/>
        <v>0</v>
      </c>
      <c r="AM10" s="508">
        <f t="shared" si="1"/>
        <v>0</v>
      </c>
      <c r="AN10" s="508">
        <f t="shared" si="1"/>
        <v>0</v>
      </c>
    </row>
    <row r="11" spans="1:40" ht="15.75" thickBot="1" x14ac:dyDescent="0.3">
      <c r="A11" s="509"/>
      <c r="B11" s="510"/>
      <c r="C11" s="663" t="s">
        <v>209</v>
      </c>
      <c r="D11" s="664"/>
      <c r="E11" s="665"/>
      <c r="F11" s="517">
        <f>SUM(F3:F4)</f>
        <v>70</v>
      </c>
      <c r="G11" s="517">
        <f t="shared" ref="G11:R11" si="2">SUM(G3:G4)</f>
        <v>60</v>
      </c>
      <c r="H11" s="517">
        <f t="shared" si="2"/>
        <v>1</v>
      </c>
      <c r="I11" s="517">
        <f t="shared" si="2"/>
        <v>0</v>
      </c>
      <c r="J11" s="517">
        <f t="shared" si="2"/>
        <v>9</v>
      </c>
      <c r="K11" s="517">
        <f t="shared" si="2"/>
        <v>8</v>
      </c>
      <c r="L11" s="517">
        <f t="shared" si="2"/>
        <v>0</v>
      </c>
      <c r="M11" s="517">
        <f t="shared" si="2"/>
        <v>3</v>
      </c>
      <c r="N11" s="517">
        <f t="shared" si="2"/>
        <v>1</v>
      </c>
      <c r="O11" s="517">
        <f t="shared" si="2"/>
        <v>0</v>
      </c>
      <c r="P11" s="517">
        <f t="shared" si="2"/>
        <v>1</v>
      </c>
      <c r="Q11" s="517">
        <f t="shared" si="2"/>
        <v>0</v>
      </c>
      <c r="R11" s="517">
        <f t="shared" si="2"/>
        <v>8</v>
      </c>
      <c r="S11" s="9"/>
      <c r="T11" s="9"/>
      <c r="U11" s="9"/>
      <c r="V11" s="9"/>
      <c r="W11" s="505"/>
      <c r="X11" s="533" t="s">
        <v>209</v>
      </c>
      <c r="Y11" s="517">
        <f t="shared" ref="Y11:AN11" si="3">SUM(Y3:Y4)</f>
        <v>2</v>
      </c>
      <c r="Z11" s="517">
        <f t="shared" si="3"/>
        <v>2</v>
      </c>
      <c r="AA11" s="517">
        <f t="shared" si="3"/>
        <v>0</v>
      </c>
      <c r="AB11" s="517">
        <f t="shared" si="3"/>
        <v>0</v>
      </c>
      <c r="AC11" s="521">
        <f t="shared" si="3"/>
        <v>1</v>
      </c>
      <c r="AD11" s="521">
        <f t="shared" si="3"/>
        <v>1</v>
      </c>
      <c r="AE11" s="521">
        <f t="shared" si="3"/>
        <v>0</v>
      </c>
      <c r="AF11" s="521">
        <f t="shared" si="3"/>
        <v>0</v>
      </c>
      <c r="AG11" s="522">
        <f t="shared" si="3"/>
        <v>1</v>
      </c>
      <c r="AH11" s="522">
        <f t="shared" si="3"/>
        <v>1</v>
      </c>
      <c r="AI11" s="522">
        <f t="shared" si="3"/>
        <v>0</v>
      </c>
      <c r="AJ11" s="522">
        <f t="shared" si="3"/>
        <v>0</v>
      </c>
      <c r="AK11" s="523">
        <f t="shared" si="3"/>
        <v>0</v>
      </c>
      <c r="AL11" s="523">
        <f t="shared" si="3"/>
        <v>0</v>
      </c>
      <c r="AM11" s="523">
        <f t="shared" si="3"/>
        <v>0</v>
      </c>
      <c r="AN11" s="523">
        <f t="shared" si="3"/>
        <v>0</v>
      </c>
    </row>
    <row r="12" spans="1:40" ht="15.75" thickBot="1" x14ac:dyDescent="0.3">
      <c r="A12" s="509"/>
      <c r="B12" s="510"/>
      <c r="C12" s="663" t="s">
        <v>140</v>
      </c>
      <c r="D12" s="699"/>
      <c r="E12" s="700"/>
      <c r="F12" s="517">
        <f>SUM(F8:F9)</f>
        <v>34</v>
      </c>
      <c r="G12" s="517">
        <f>SUM(G8:G9)</f>
        <v>88</v>
      </c>
      <c r="H12" s="517" t="s">
        <v>118</v>
      </c>
      <c r="I12" s="517" t="s">
        <v>118</v>
      </c>
      <c r="J12" s="517">
        <f t="shared" ref="J12:O12" si="4">SUM(J8:J9)</f>
        <v>4</v>
      </c>
      <c r="K12" s="517">
        <f t="shared" si="4"/>
        <v>3</v>
      </c>
      <c r="L12" s="517">
        <f t="shared" si="4"/>
        <v>0</v>
      </c>
      <c r="M12" s="517">
        <f t="shared" si="4"/>
        <v>2</v>
      </c>
      <c r="N12" s="517">
        <f t="shared" si="4"/>
        <v>1</v>
      </c>
      <c r="O12" s="517">
        <f t="shared" si="4"/>
        <v>0</v>
      </c>
      <c r="P12" s="517" t="s">
        <v>118</v>
      </c>
      <c r="Q12" s="517" t="s">
        <v>118</v>
      </c>
      <c r="R12" s="517">
        <f>SUM(R8:R9)</f>
        <v>12</v>
      </c>
      <c r="S12" s="518"/>
      <c r="T12" s="518"/>
      <c r="U12" s="518"/>
      <c r="V12" s="518"/>
      <c r="W12" s="519"/>
      <c r="X12" s="533" t="s">
        <v>140</v>
      </c>
      <c r="Y12" s="517">
        <f t="shared" ref="Y12:AN12" si="5">SUM(Y8:Y9)</f>
        <v>2</v>
      </c>
      <c r="Z12" s="517">
        <f t="shared" si="5"/>
        <v>1</v>
      </c>
      <c r="AA12" s="517">
        <f t="shared" si="5"/>
        <v>0</v>
      </c>
      <c r="AB12" s="517">
        <f t="shared" si="5"/>
        <v>1</v>
      </c>
      <c r="AC12" s="521">
        <f t="shared" si="5"/>
        <v>0</v>
      </c>
      <c r="AD12" s="521">
        <f t="shared" si="5"/>
        <v>0</v>
      </c>
      <c r="AE12" s="521">
        <f t="shared" si="5"/>
        <v>0</v>
      </c>
      <c r="AF12" s="521">
        <f t="shared" si="5"/>
        <v>0</v>
      </c>
      <c r="AG12" s="522">
        <f t="shared" si="5"/>
        <v>1</v>
      </c>
      <c r="AH12" s="522">
        <f t="shared" si="5"/>
        <v>1</v>
      </c>
      <c r="AI12" s="522">
        <f t="shared" si="5"/>
        <v>0</v>
      </c>
      <c r="AJ12" s="522">
        <f t="shared" si="5"/>
        <v>0</v>
      </c>
      <c r="AK12" s="523">
        <f t="shared" si="5"/>
        <v>1</v>
      </c>
      <c r="AL12" s="523">
        <f t="shared" si="5"/>
        <v>0</v>
      </c>
      <c r="AM12" s="523">
        <f t="shared" si="5"/>
        <v>0</v>
      </c>
      <c r="AN12" s="523">
        <f t="shared" si="5"/>
        <v>1</v>
      </c>
    </row>
    <row r="13" spans="1:40" ht="15.75" thickBot="1" x14ac:dyDescent="0.3">
      <c r="A13" s="509"/>
      <c r="B13" s="510"/>
      <c r="C13" s="660" t="s">
        <v>138</v>
      </c>
      <c r="D13" s="661"/>
      <c r="E13" s="662"/>
      <c r="F13" s="524">
        <f>SUM(F10:F12)</f>
        <v>217</v>
      </c>
      <c r="G13" s="524">
        <f>SUM(G10:G12)</f>
        <v>234</v>
      </c>
      <c r="H13" s="524">
        <f t="shared" ref="H13:R13" si="6">SUM(H10:H12)</f>
        <v>2</v>
      </c>
      <c r="I13" s="524">
        <f t="shared" si="6"/>
        <v>0</v>
      </c>
      <c r="J13" s="524">
        <f t="shared" si="6"/>
        <v>28</v>
      </c>
      <c r="K13" s="524">
        <f t="shared" si="6"/>
        <v>24</v>
      </c>
      <c r="L13" s="524">
        <f t="shared" si="6"/>
        <v>0</v>
      </c>
      <c r="M13" s="524">
        <f t="shared" si="6"/>
        <v>9</v>
      </c>
      <c r="N13" s="524">
        <f t="shared" si="6"/>
        <v>4</v>
      </c>
      <c r="O13" s="524">
        <f t="shared" si="6"/>
        <v>0</v>
      </c>
      <c r="P13" s="524">
        <f t="shared" si="6"/>
        <v>2</v>
      </c>
      <c r="Q13" s="524">
        <f t="shared" si="6"/>
        <v>0</v>
      </c>
      <c r="R13" s="524">
        <f t="shared" si="6"/>
        <v>33</v>
      </c>
      <c r="S13" s="525"/>
      <c r="T13" s="525"/>
      <c r="U13" s="525"/>
      <c r="V13" s="525"/>
      <c r="W13" s="526"/>
      <c r="X13" s="534" t="s">
        <v>138</v>
      </c>
      <c r="Y13" s="524">
        <f t="shared" ref="Y13:AN13" si="7">SUM(Y10:Y12)</f>
        <v>7</v>
      </c>
      <c r="Z13" s="524">
        <f t="shared" si="7"/>
        <v>5</v>
      </c>
      <c r="AA13" s="524">
        <f t="shared" si="7"/>
        <v>0</v>
      </c>
      <c r="AB13" s="524">
        <f t="shared" si="7"/>
        <v>2</v>
      </c>
      <c r="AC13" s="528">
        <f t="shared" si="7"/>
        <v>2</v>
      </c>
      <c r="AD13" s="528">
        <f t="shared" si="7"/>
        <v>1</v>
      </c>
      <c r="AE13" s="528">
        <f t="shared" si="7"/>
        <v>0</v>
      </c>
      <c r="AF13" s="528">
        <f t="shared" si="7"/>
        <v>1</v>
      </c>
      <c r="AG13" s="529">
        <f t="shared" si="7"/>
        <v>4</v>
      </c>
      <c r="AH13" s="529">
        <f t="shared" si="7"/>
        <v>4</v>
      </c>
      <c r="AI13" s="529">
        <f t="shared" si="7"/>
        <v>0</v>
      </c>
      <c r="AJ13" s="529">
        <f t="shared" si="7"/>
        <v>0</v>
      </c>
      <c r="AK13" s="530">
        <f t="shared" si="7"/>
        <v>1</v>
      </c>
      <c r="AL13" s="530">
        <f t="shared" si="7"/>
        <v>0</v>
      </c>
      <c r="AM13" s="530">
        <f t="shared" si="7"/>
        <v>0</v>
      </c>
      <c r="AN13" s="530">
        <f t="shared" si="7"/>
        <v>1</v>
      </c>
    </row>
    <row r="14" spans="1:40" x14ac:dyDescent="0.25">
      <c r="A14" s="683" t="s">
        <v>261</v>
      </c>
      <c r="B14" s="684"/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684"/>
      <c r="S14" s="684"/>
      <c r="T14" s="684"/>
      <c r="U14" s="684"/>
      <c r="V14" s="684"/>
      <c r="W14" s="684"/>
      <c r="X14" s="684"/>
      <c r="Y14" s="684"/>
      <c r="Z14" s="684"/>
      <c r="AA14" s="684"/>
      <c r="AB14" s="684"/>
      <c r="AC14" s="684"/>
      <c r="AD14" s="684"/>
      <c r="AE14" s="684"/>
      <c r="AF14" s="684"/>
      <c r="AG14" s="684"/>
      <c r="AH14" s="684"/>
      <c r="AI14" s="684"/>
      <c r="AJ14" s="684"/>
      <c r="AK14" s="684"/>
      <c r="AL14" s="684"/>
      <c r="AM14" s="684"/>
      <c r="AN14" s="684"/>
    </row>
    <row r="15" spans="1:40" x14ac:dyDescent="0.25">
      <c r="A15" s="206" t="s">
        <v>259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25">
      <c r="A16" s="206" t="s">
        <v>343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s="622" t="s">
        <v>832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s="197"/>
      <c r="B18" s="9" t="s">
        <v>45</v>
      </c>
      <c r="C18" s="9"/>
      <c r="D18" s="9"/>
    </row>
    <row r="19" spans="1:28" x14ac:dyDescent="0.25">
      <c r="A19" s="195"/>
      <c r="B19" s="9" t="s">
        <v>43</v>
      </c>
      <c r="C19" s="9"/>
      <c r="D19" s="9"/>
    </row>
    <row r="20" spans="1:28" x14ac:dyDescent="0.25">
      <c r="A20" s="196"/>
      <c r="B20" s="9" t="s">
        <v>44</v>
      </c>
      <c r="C20" s="9"/>
      <c r="D20" s="9"/>
    </row>
    <row r="21" spans="1:28" x14ac:dyDescent="0.25">
      <c r="A21" s="19" t="s">
        <v>28</v>
      </c>
      <c r="B21" s="9"/>
      <c r="C21" s="9"/>
      <c r="D21" s="9"/>
    </row>
  </sheetData>
  <mergeCells count="11">
    <mergeCell ref="A14:AN14"/>
    <mergeCell ref="C10:E10"/>
    <mergeCell ref="C13:E13"/>
    <mergeCell ref="C12:E12"/>
    <mergeCell ref="C11:E11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N26"/>
  <sheetViews>
    <sheetView workbookViewId="0">
      <selection activeCell="S14" sqref="S14:X14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140625" customWidth="1"/>
    <col min="5" max="18" width="3.7109375" customWidth="1"/>
    <col min="19" max="20" width="6.28515625" customWidth="1"/>
    <col min="21" max="21" width="30.5703125" customWidth="1"/>
    <col min="22" max="22" width="20.140625" customWidth="1"/>
    <col min="23" max="23" width="19.140625" customWidth="1"/>
    <col min="24" max="24" width="27.42578125" customWidth="1"/>
    <col min="25" max="28" width="4.28515625" customWidth="1"/>
    <col min="29" max="40" width="3.7109375" customWidth="1"/>
  </cols>
  <sheetData>
    <row r="1" spans="1:40" ht="15" customHeight="1" thickBot="1" x14ac:dyDescent="0.3">
      <c r="A1" s="854" t="s">
        <v>170</v>
      </c>
      <c r="B1" s="855"/>
      <c r="C1" s="855"/>
      <c r="D1" s="205"/>
      <c r="E1" s="856" t="s">
        <v>24</v>
      </c>
      <c r="F1" s="857"/>
      <c r="G1" s="858"/>
      <c r="H1" s="856" t="s">
        <v>23</v>
      </c>
      <c r="I1" s="858"/>
      <c r="J1" s="851" t="s">
        <v>6</v>
      </c>
      <c r="K1" s="852"/>
      <c r="L1" s="852"/>
      <c r="M1" s="853"/>
      <c r="N1" s="851" t="s">
        <v>7</v>
      </c>
      <c r="O1" s="853"/>
      <c r="P1" s="851" t="s">
        <v>25</v>
      </c>
      <c r="Q1" s="852"/>
      <c r="R1" s="853"/>
      <c r="S1" s="8" t="s">
        <v>8</v>
      </c>
      <c r="T1" s="8" t="s">
        <v>9</v>
      </c>
      <c r="U1" s="3" t="s">
        <v>10</v>
      </c>
      <c r="V1" s="8" t="s">
        <v>11</v>
      </c>
      <c r="W1" s="70" t="s">
        <v>26</v>
      </c>
      <c r="X1" s="208" t="s">
        <v>27</v>
      </c>
      <c r="Y1" s="1" t="s">
        <v>20</v>
      </c>
      <c r="Z1" s="2"/>
      <c r="AA1" s="2"/>
      <c r="AB1" s="2"/>
      <c r="AC1" s="1" t="s">
        <v>64</v>
      </c>
      <c r="AD1" s="2"/>
      <c r="AE1" s="2"/>
      <c r="AF1" s="2"/>
      <c r="AG1" s="1" t="s">
        <v>65</v>
      </c>
      <c r="AH1" s="2"/>
      <c r="AI1" s="2"/>
      <c r="AJ1" s="2"/>
      <c r="AK1" s="1" t="s">
        <v>66</v>
      </c>
      <c r="AL1" s="2"/>
      <c r="AM1" s="2"/>
      <c r="AN1" s="2"/>
    </row>
    <row r="2" spans="1:40" ht="15" customHeight="1" thickBot="1" x14ac:dyDescent="0.3">
      <c r="A2" s="10" t="s">
        <v>19</v>
      </c>
      <c r="B2" s="11" t="s">
        <v>18</v>
      </c>
      <c r="C2" s="12" t="s">
        <v>17</v>
      </c>
      <c r="D2" s="13" t="s">
        <v>42</v>
      </c>
      <c r="E2" s="13" t="s">
        <v>16</v>
      </c>
      <c r="F2" s="13" t="s">
        <v>4</v>
      </c>
      <c r="G2" s="13" t="s">
        <v>5</v>
      </c>
      <c r="H2" s="14" t="s">
        <v>12</v>
      </c>
      <c r="I2" s="14" t="s">
        <v>3</v>
      </c>
      <c r="J2" s="14" t="s">
        <v>12</v>
      </c>
      <c r="K2" s="14" t="s">
        <v>13</v>
      </c>
      <c r="L2" s="14" t="s">
        <v>2</v>
      </c>
      <c r="M2" s="14" t="s">
        <v>14</v>
      </c>
      <c r="N2" s="14" t="s">
        <v>15</v>
      </c>
      <c r="O2" s="14" t="s">
        <v>16</v>
      </c>
      <c r="P2" s="14" t="s">
        <v>21</v>
      </c>
      <c r="Q2" s="14" t="s">
        <v>22</v>
      </c>
      <c r="R2" s="14" t="s">
        <v>12</v>
      </c>
      <c r="S2" s="4"/>
      <c r="T2" s="5"/>
      <c r="U2" s="6"/>
      <c r="V2" s="4"/>
      <c r="W2" s="71"/>
      <c r="X2" s="7"/>
      <c r="Y2" s="8" t="s">
        <v>0</v>
      </c>
      <c r="Z2" s="8" t="s">
        <v>1</v>
      </c>
      <c r="AA2" s="8" t="s">
        <v>2</v>
      </c>
      <c r="AB2" s="8" t="s">
        <v>3</v>
      </c>
      <c r="AC2" s="8" t="s">
        <v>0</v>
      </c>
      <c r="AD2" s="8" t="s">
        <v>1</v>
      </c>
      <c r="AE2" s="8" t="s">
        <v>2</v>
      </c>
      <c r="AF2" s="8" t="s">
        <v>3</v>
      </c>
      <c r="AG2" s="8" t="s">
        <v>0</v>
      </c>
      <c r="AH2" s="8" t="s">
        <v>1</v>
      </c>
      <c r="AI2" s="8" t="s">
        <v>2</v>
      </c>
      <c r="AJ2" s="8" t="s">
        <v>3</v>
      </c>
      <c r="AK2" s="8" t="s">
        <v>0</v>
      </c>
      <c r="AL2" s="8" t="s">
        <v>1</v>
      </c>
      <c r="AM2" s="8" t="s">
        <v>2</v>
      </c>
      <c r="AN2" s="8" t="s">
        <v>3</v>
      </c>
    </row>
    <row r="3" spans="1:40" ht="15" customHeight="1" thickBot="1" x14ac:dyDescent="0.3">
      <c r="A3" s="239">
        <v>43134</v>
      </c>
      <c r="B3" s="240" t="s">
        <v>47</v>
      </c>
      <c r="C3" s="240" t="s">
        <v>36</v>
      </c>
      <c r="D3" s="240" t="s">
        <v>172</v>
      </c>
      <c r="E3" s="241" t="s">
        <v>1</v>
      </c>
      <c r="F3" s="241">
        <v>34</v>
      </c>
      <c r="G3" s="241">
        <v>7</v>
      </c>
      <c r="H3" s="241">
        <v>1</v>
      </c>
      <c r="I3" s="241">
        <v>0</v>
      </c>
      <c r="J3" s="241">
        <v>4</v>
      </c>
      <c r="K3" s="241">
        <v>4</v>
      </c>
      <c r="L3" s="241">
        <v>0</v>
      </c>
      <c r="M3" s="241">
        <v>2</v>
      </c>
      <c r="N3" s="241">
        <v>0</v>
      </c>
      <c r="O3" s="241">
        <v>0</v>
      </c>
      <c r="P3" s="241">
        <v>0</v>
      </c>
      <c r="Q3" s="241">
        <v>0</v>
      </c>
      <c r="R3" s="241">
        <v>1</v>
      </c>
      <c r="S3" s="254">
        <v>74169</v>
      </c>
      <c r="T3" s="409" t="s">
        <v>212</v>
      </c>
      <c r="U3" s="256" t="s">
        <v>213</v>
      </c>
      <c r="V3" s="254" t="s">
        <v>214</v>
      </c>
      <c r="W3" s="242" t="s">
        <v>215</v>
      </c>
      <c r="X3" s="257" t="s">
        <v>216</v>
      </c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9">
        <v>0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230">
        <v>43141</v>
      </c>
      <c r="B4" s="221" t="s">
        <v>47</v>
      </c>
      <c r="C4" s="221" t="s">
        <v>30</v>
      </c>
      <c r="D4" s="221" t="s">
        <v>177</v>
      </c>
      <c r="E4" s="222" t="s">
        <v>3</v>
      </c>
      <c r="F4" s="222">
        <v>6</v>
      </c>
      <c r="G4" s="222">
        <v>12</v>
      </c>
      <c r="H4" s="222">
        <v>0</v>
      </c>
      <c r="I4" s="222">
        <v>1</v>
      </c>
      <c r="J4" s="222">
        <v>0</v>
      </c>
      <c r="K4" s="222">
        <v>0</v>
      </c>
      <c r="L4" s="222">
        <v>0</v>
      </c>
      <c r="M4" s="222">
        <v>2</v>
      </c>
      <c r="N4" s="222">
        <v>0</v>
      </c>
      <c r="O4" s="222">
        <v>0</v>
      </c>
      <c r="P4" s="222">
        <v>0</v>
      </c>
      <c r="Q4" s="222">
        <v>0</v>
      </c>
      <c r="R4" s="222">
        <v>2</v>
      </c>
      <c r="S4" s="223">
        <v>82000</v>
      </c>
      <c r="T4" s="271" t="s">
        <v>294</v>
      </c>
      <c r="U4" s="224" t="s">
        <v>238</v>
      </c>
      <c r="V4" s="223" t="s">
        <v>237</v>
      </c>
      <c r="W4" s="225" t="s">
        <v>293</v>
      </c>
      <c r="X4" s="226" t="s">
        <v>239</v>
      </c>
      <c r="Y4" s="227">
        <v>1</v>
      </c>
      <c r="Z4" s="227">
        <v>0</v>
      </c>
      <c r="AA4" s="227">
        <v>0</v>
      </c>
      <c r="AB4" s="228">
        <v>1</v>
      </c>
      <c r="AC4" s="227">
        <v>0</v>
      </c>
      <c r="AD4" s="227">
        <v>0</v>
      </c>
      <c r="AE4" s="227">
        <v>0</v>
      </c>
      <c r="AF4" s="228">
        <v>0</v>
      </c>
      <c r="AG4" s="227">
        <v>1</v>
      </c>
      <c r="AH4" s="227">
        <v>0</v>
      </c>
      <c r="AI4" s="227">
        <v>0</v>
      </c>
      <c r="AJ4" s="228">
        <v>1</v>
      </c>
      <c r="AK4" s="227">
        <v>0</v>
      </c>
      <c r="AL4" s="227">
        <v>0</v>
      </c>
      <c r="AM4" s="227">
        <v>0</v>
      </c>
      <c r="AN4" s="228">
        <v>0</v>
      </c>
    </row>
    <row r="5" spans="1:40" ht="15" customHeight="1" thickBot="1" x14ac:dyDescent="0.3">
      <c r="A5" s="230">
        <v>43155</v>
      </c>
      <c r="B5" s="221" t="s">
        <v>47</v>
      </c>
      <c r="C5" s="221" t="s">
        <v>40</v>
      </c>
      <c r="D5" s="221" t="s">
        <v>176</v>
      </c>
      <c r="E5" s="222" t="s">
        <v>3</v>
      </c>
      <c r="F5" s="222">
        <v>27</v>
      </c>
      <c r="G5" s="222">
        <v>37</v>
      </c>
      <c r="H5" s="222">
        <v>0</v>
      </c>
      <c r="I5" s="222">
        <v>0</v>
      </c>
      <c r="J5" s="222">
        <v>3</v>
      </c>
      <c r="K5" s="222">
        <v>3</v>
      </c>
      <c r="L5" s="222">
        <v>0</v>
      </c>
      <c r="M5" s="222">
        <v>2</v>
      </c>
      <c r="N5" s="222">
        <v>0</v>
      </c>
      <c r="O5" s="222">
        <v>0</v>
      </c>
      <c r="P5" s="222">
        <v>1</v>
      </c>
      <c r="Q5" s="222">
        <v>0</v>
      </c>
      <c r="R5" s="222">
        <v>5</v>
      </c>
      <c r="S5" s="223">
        <v>51700</v>
      </c>
      <c r="T5" s="271" t="s">
        <v>337</v>
      </c>
      <c r="U5" s="224" t="s">
        <v>336</v>
      </c>
      <c r="V5" s="223" t="s">
        <v>224</v>
      </c>
      <c r="W5" s="225" t="s">
        <v>213</v>
      </c>
      <c r="X5" s="226" t="s">
        <v>216</v>
      </c>
      <c r="Y5" s="227">
        <v>1</v>
      </c>
      <c r="Z5" s="227">
        <v>0</v>
      </c>
      <c r="AA5" s="227">
        <v>0</v>
      </c>
      <c r="AB5" s="228">
        <v>1</v>
      </c>
      <c r="AC5" s="227">
        <v>0</v>
      </c>
      <c r="AD5" s="227">
        <v>0</v>
      </c>
      <c r="AE5" s="227">
        <v>0</v>
      </c>
      <c r="AF5" s="228">
        <v>0</v>
      </c>
      <c r="AG5" s="227">
        <v>1</v>
      </c>
      <c r="AH5" s="227">
        <v>0</v>
      </c>
      <c r="AI5" s="227">
        <v>0</v>
      </c>
      <c r="AJ5" s="228">
        <v>1</v>
      </c>
      <c r="AK5" s="227">
        <v>0</v>
      </c>
      <c r="AL5" s="227">
        <v>0</v>
      </c>
      <c r="AM5" s="227">
        <v>0</v>
      </c>
      <c r="AN5" s="228">
        <v>0</v>
      </c>
    </row>
    <row r="6" spans="1:40" ht="15" customHeight="1" thickBot="1" x14ac:dyDescent="0.3">
      <c r="A6" s="239">
        <v>43170</v>
      </c>
      <c r="B6" s="240" t="s">
        <v>47</v>
      </c>
      <c r="C6" s="240" t="s">
        <v>33</v>
      </c>
      <c r="D6" s="240" t="s">
        <v>172</v>
      </c>
      <c r="E6" s="241" t="s">
        <v>1</v>
      </c>
      <c r="F6" s="241">
        <v>38</v>
      </c>
      <c r="G6" s="241">
        <v>14</v>
      </c>
      <c r="H6" s="241">
        <v>1</v>
      </c>
      <c r="I6" s="241">
        <v>0</v>
      </c>
      <c r="J6" s="241">
        <v>5</v>
      </c>
      <c r="K6" s="241">
        <v>5</v>
      </c>
      <c r="L6" s="241">
        <v>0</v>
      </c>
      <c r="M6" s="241">
        <v>1</v>
      </c>
      <c r="N6" s="241">
        <v>2</v>
      </c>
      <c r="O6" s="241">
        <v>0</v>
      </c>
      <c r="P6" s="241">
        <v>0</v>
      </c>
      <c r="Q6" s="241">
        <v>0</v>
      </c>
      <c r="R6" s="241">
        <v>2</v>
      </c>
      <c r="S6" s="254">
        <v>65242</v>
      </c>
      <c r="T6" s="409" t="s">
        <v>403</v>
      </c>
      <c r="U6" s="256" t="s">
        <v>238</v>
      </c>
      <c r="V6" s="254" t="s">
        <v>404</v>
      </c>
      <c r="W6" s="242" t="s">
        <v>213</v>
      </c>
      <c r="X6" s="257" t="s">
        <v>204</v>
      </c>
      <c r="Y6" s="258">
        <v>1</v>
      </c>
      <c r="Z6" s="258">
        <v>1</v>
      </c>
      <c r="AA6" s="258">
        <v>0</v>
      </c>
      <c r="AB6" s="259">
        <v>0</v>
      </c>
      <c r="AC6" s="258">
        <v>1</v>
      </c>
      <c r="AD6" s="258">
        <v>1</v>
      </c>
      <c r="AE6" s="258">
        <v>0</v>
      </c>
      <c r="AF6" s="259">
        <v>0</v>
      </c>
      <c r="AG6" s="258">
        <v>0</v>
      </c>
      <c r="AH6" s="258">
        <v>0</v>
      </c>
      <c r="AI6" s="258">
        <v>0</v>
      </c>
      <c r="AJ6" s="259">
        <v>0</v>
      </c>
      <c r="AK6" s="258">
        <v>0</v>
      </c>
      <c r="AL6" s="258">
        <v>0</v>
      </c>
      <c r="AM6" s="258">
        <v>0</v>
      </c>
      <c r="AN6" s="259">
        <v>0</v>
      </c>
    </row>
    <row r="7" spans="1:40" ht="15" customHeight="1" thickBot="1" x14ac:dyDescent="0.3">
      <c r="A7" s="239">
        <v>43176</v>
      </c>
      <c r="B7" s="240" t="s">
        <v>47</v>
      </c>
      <c r="C7" s="240" t="s">
        <v>35</v>
      </c>
      <c r="D7" s="240" t="s">
        <v>172</v>
      </c>
      <c r="E7" s="241" t="s">
        <v>1</v>
      </c>
      <c r="F7" s="241">
        <v>14</v>
      </c>
      <c r="G7" s="241">
        <v>13</v>
      </c>
      <c r="H7" s="241">
        <v>0</v>
      </c>
      <c r="I7" s="241">
        <v>0</v>
      </c>
      <c r="J7" s="241">
        <v>1</v>
      </c>
      <c r="K7" s="241">
        <v>0</v>
      </c>
      <c r="L7" s="241">
        <v>0</v>
      </c>
      <c r="M7" s="241">
        <v>3</v>
      </c>
      <c r="N7" s="241">
        <v>0</v>
      </c>
      <c r="O7" s="241">
        <v>0</v>
      </c>
      <c r="P7" s="241">
        <v>0</v>
      </c>
      <c r="Q7" s="241">
        <v>1</v>
      </c>
      <c r="R7" s="241">
        <v>1</v>
      </c>
      <c r="S7" s="254">
        <v>74169</v>
      </c>
      <c r="T7" s="409" t="s">
        <v>420</v>
      </c>
      <c r="U7" s="256" t="s">
        <v>392</v>
      </c>
      <c r="V7" s="254" t="s">
        <v>391</v>
      </c>
      <c r="W7" s="242" t="s">
        <v>225</v>
      </c>
      <c r="X7" s="257" t="s">
        <v>230</v>
      </c>
      <c r="Y7" s="258">
        <v>1</v>
      </c>
      <c r="Z7" s="258">
        <v>1</v>
      </c>
      <c r="AA7" s="258">
        <v>0</v>
      </c>
      <c r="AB7" s="259">
        <v>0</v>
      </c>
      <c r="AC7" s="258">
        <v>1</v>
      </c>
      <c r="AD7" s="258">
        <v>1</v>
      </c>
      <c r="AE7" s="258">
        <v>0</v>
      </c>
      <c r="AF7" s="259">
        <v>0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" customHeight="1" thickBot="1" x14ac:dyDescent="0.3">
      <c r="A8" s="231">
        <v>43253</v>
      </c>
      <c r="B8" s="232" t="s">
        <v>46</v>
      </c>
      <c r="C8" s="232" t="s">
        <v>189</v>
      </c>
      <c r="D8" s="232" t="s">
        <v>308</v>
      </c>
      <c r="E8" s="233" t="s">
        <v>1</v>
      </c>
      <c r="F8" s="233">
        <v>22</v>
      </c>
      <c r="G8" s="233">
        <v>20</v>
      </c>
      <c r="H8" s="233" t="s">
        <v>118</v>
      </c>
      <c r="I8" s="233" t="s">
        <v>118</v>
      </c>
      <c r="J8" s="233">
        <v>3</v>
      </c>
      <c r="K8" s="233">
        <v>2</v>
      </c>
      <c r="L8" s="233">
        <v>0</v>
      </c>
      <c r="M8" s="233">
        <v>1</v>
      </c>
      <c r="N8" s="233">
        <v>1</v>
      </c>
      <c r="O8" s="233">
        <v>0</v>
      </c>
      <c r="P8" s="233" t="s">
        <v>118</v>
      </c>
      <c r="Q8" s="233" t="s">
        <v>118</v>
      </c>
      <c r="R8" s="233">
        <v>2</v>
      </c>
      <c r="S8" s="248">
        <v>21357</v>
      </c>
      <c r="T8" s="481" t="s">
        <v>390</v>
      </c>
      <c r="U8" s="249" t="s">
        <v>216</v>
      </c>
      <c r="V8" s="248" t="s">
        <v>214</v>
      </c>
      <c r="W8" s="249" t="s">
        <v>353</v>
      </c>
      <c r="X8" s="250" t="s">
        <v>546</v>
      </c>
      <c r="Y8" s="251">
        <v>1</v>
      </c>
      <c r="Z8" s="251">
        <v>1</v>
      </c>
      <c r="AA8" s="251">
        <v>0</v>
      </c>
      <c r="AB8" s="252">
        <v>0</v>
      </c>
      <c r="AC8" s="251">
        <v>0</v>
      </c>
      <c r="AD8" s="251">
        <v>0</v>
      </c>
      <c r="AE8" s="251">
        <v>0</v>
      </c>
      <c r="AF8" s="252">
        <v>0</v>
      </c>
      <c r="AG8" s="251">
        <v>0</v>
      </c>
      <c r="AH8" s="251">
        <v>0</v>
      </c>
      <c r="AI8" s="251">
        <v>0</v>
      </c>
      <c r="AJ8" s="252">
        <v>0</v>
      </c>
      <c r="AK8" s="251">
        <v>1</v>
      </c>
      <c r="AL8" s="251">
        <v>1</v>
      </c>
      <c r="AM8" s="251">
        <v>0</v>
      </c>
      <c r="AN8" s="252">
        <v>0</v>
      </c>
    </row>
    <row r="9" spans="1:40" ht="15" customHeight="1" thickBot="1" x14ac:dyDescent="0.3">
      <c r="A9" s="230">
        <v>43260</v>
      </c>
      <c r="B9" s="221" t="s">
        <v>46</v>
      </c>
      <c r="C9" s="221" t="s">
        <v>38</v>
      </c>
      <c r="D9" s="221" t="s">
        <v>210</v>
      </c>
      <c r="E9" s="222" t="s">
        <v>1</v>
      </c>
      <c r="F9" s="222">
        <v>23</v>
      </c>
      <c r="G9" s="222">
        <v>10</v>
      </c>
      <c r="H9" s="222" t="s">
        <v>118</v>
      </c>
      <c r="I9" s="222" t="s">
        <v>118</v>
      </c>
      <c r="J9" s="222">
        <v>2</v>
      </c>
      <c r="K9" s="222">
        <v>2</v>
      </c>
      <c r="L9" s="222">
        <v>0</v>
      </c>
      <c r="M9" s="222">
        <v>3</v>
      </c>
      <c r="N9" s="222">
        <v>0</v>
      </c>
      <c r="O9" s="222">
        <v>0</v>
      </c>
      <c r="P9" s="222" t="s">
        <v>118</v>
      </c>
      <c r="Q9" s="222" t="s">
        <v>118</v>
      </c>
      <c r="R9" s="222">
        <v>1</v>
      </c>
      <c r="S9" s="223">
        <v>23200</v>
      </c>
      <c r="T9" s="539" t="s">
        <v>568</v>
      </c>
      <c r="U9" s="621" t="s">
        <v>204</v>
      </c>
      <c r="V9" s="223" t="s">
        <v>404</v>
      </c>
      <c r="W9" s="225" t="s">
        <v>396</v>
      </c>
      <c r="X9" s="226" t="s">
        <v>581</v>
      </c>
      <c r="Y9" s="227">
        <v>1</v>
      </c>
      <c r="Z9" s="227">
        <v>1</v>
      </c>
      <c r="AA9" s="227">
        <v>0</v>
      </c>
      <c r="AB9" s="228">
        <v>0</v>
      </c>
      <c r="AC9" s="227">
        <v>0</v>
      </c>
      <c r="AD9" s="227">
        <v>0</v>
      </c>
      <c r="AE9" s="227">
        <v>0</v>
      </c>
      <c r="AF9" s="228">
        <v>0</v>
      </c>
      <c r="AG9" s="227">
        <v>1</v>
      </c>
      <c r="AH9" s="227">
        <v>1</v>
      </c>
      <c r="AI9" s="227">
        <v>0</v>
      </c>
      <c r="AJ9" s="228">
        <v>0</v>
      </c>
      <c r="AK9" s="227">
        <v>0</v>
      </c>
      <c r="AL9" s="227">
        <v>0</v>
      </c>
      <c r="AM9" s="227">
        <v>0</v>
      </c>
      <c r="AN9" s="228">
        <v>0</v>
      </c>
    </row>
    <row r="10" spans="1:40" ht="15" customHeight="1" thickBot="1" x14ac:dyDescent="0.3">
      <c r="A10" s="230">
        <v>43267</v>
      </c>
      <c r="B10" s="221" t="s">
        <v>46</v>
      </c>
      <c r="C10" s="221" t="s">
        <v>38</v>
      </c>
      <c r="D10" s="221" t="s">
        <v>211</v>
      </c>
      <c r="E10" s="222" t="s">
        <v>1</v>
      </c>
      <c r="F10" s="222">
        <v>30</v>
      </c>
      <c r="G10" s="222">
        <v>12</v>
      </c>
      <c r="H10" s="222" t="s">
        <v>118</v>
      </c>
      <c r="I10" s="222" t="s">
        <v>118</v>
      </c>
      <c r="J10" s="222">
        <v>2</v>
      </c>
      <c r="K10" s="222">
        <v>1</v>
      </c>
      <c r="L10" s="222">
        <v>0</v>
      </c>
      <c r="M10" s="222">
        <v>6</v>
      </c>
      <c r="N10" s="222">
        <v>0</v>
      </c>
      <c r="O10" s="222">
        <v>1</v>
      </c>
      <c r="P10" s="222" t="s">
        <v>118</v>
      </c>
      <c r="Q10" s="222" t="s">
        <v>118</v>
      </c>
      <c r="R10" s="222">
        <v>2</v>
      </c>
      <c r="S10" s="223">
        <v>26820</v>
      </c>
      <c r="T10" s="461" t="s">
        <v>631</v>
      </c>
      <c r="U10" s="224" t="s">
        <v>396</v>
      </c>
      <c r="V10" s="223" t="s">
        <v>404</v>
      </c>
      <c r="W10" s="225" t="s">
        <v>235</v>
      </c>
      <c r="X10" s="226" t="s">
        <v>204</v>
      </c>
      <c r="Y10" s="227">
        <v>1</v>
      </c>
      <c r="Z10" s="227">
        <v>1</v>
      </c>
      <c r="AA10" s="227">
        <v>0</v>
      </c>
      <c r="AB10" s="228">
        <v>0</v>
      </c>
      <c r="AC10" s="227">
        <v>0</v>
      </c>
      <c r="AD10" s="227">
        <v>0</v>
      </c>
      <c r="AE10" s="227">
        <v>0</v>
      </c>
      <c r="AF10" s="228">
        <v>0</v>
      </c>
      <c r="AG10" s="227">
        <v>1</v>
      </c>
      <c r="AH10" s="227">
        <v>1</v>
      </c>
      <c r="AI10" s="227">
        <v>0</v>
      </c>
      <c r="AJ10" s="228">
        <v>0</v>
      </c>
      <c r="AK10" s="227">
        <v>0</v>
      </c>
      <c r="AL10" s="227">
        <v>0</v>
      </c>
      <c r="AM10" s="227">
        <v>0</v>
      </c>
      <c r="AN10" s="228">
        <v>0</v>
      </c>
    </row>
    <row r="11" spans="1:40" ht="15" customHeight="1" thickBot="1" x14ac:dyDescent="0.3">
      <c r="A11" s="239">
        <v>43407</v>
      </c>
      <c r="B11" s="240" t="s">
        <v>46</v>
      </c>
      <c r="C11" s="240" t="s">
        <v>36</v>
      </c>
      <c r="D11" s="240" t="s">
        <v>172</v>
      </c>
      <c r="E11" s="241" t="s">
        <v>1</v>
      </c>
      <c r="F11" s="241">
        <v>21</v>
      </c>
      <c r="G11" s="241">
        <v>10</v>
      </c>
      <c r="H11" s="241" t="s">
        <v>118</v>
      </c>
      <c r="I11" s="241" t="s">
        <v>118</v>
      </c>
      <c r="J11" s="241">
        <v>2</v>
      </c>
      <c r="K11" s="241">
        <v>1</v>
      </c>
      <c r="L11" s="241">
        <v>0</v>
      </c>
      <c r="M11" s="241">
        <v>3</v>
      </c>
      <c r="N11" s="241">
        <v>1</v>
      </c>
      <c r="O11" s="241">
        <v>0</v>
      </c>
      <c r="P11" s="241" t="s">
        <v>118</v>
      </c>
      <c r="Q11" s="241" t="s">
        <v>118</v>
      </c>
      <c r="R11" s="241">
        <v>1</v>
      </c>
      <c r="S11" s="254">
        <v>63188</v>
      </c>
      <c r="T11" s="409" t="s">
        <v>420</v>
      </c>
      <c r="U11" s="256" t="s">
        <v>235</v>
      </c>
      <c r="V11" s="254" t="s">
        <v>224</v>
      </c>
      <c r="W11" s="242" t="s">
        <v>225</v>
      </c>
      <c r="X11" s="257" t="s">
        <v>546</v>
      </c>
      <c r="Y11" s="258">
        <v>1</v>
      </c>
      <c r="Z11" s="258">
        <v>1</v>
      </c>
      <c r="AA11" s="258">
        <v>0</v>
      </c>
      <c r="AB11" s="259">
        <v>0</v>
      </c>
      <c r="AC11" s="258">
        <v>1</v>
      </c>
      <c r="AD11" s="258">
        <v>1</v>
      </c>
      <c r="AE11" s="258">
        <v>0</v>
      </c>
      <c r="AF11" s="259">
        <v>0</v>
      </c>
      <c r="AG11" s="258">
        <v>0</v>
      </c>
      <c r="AH11" s="258">
        <v>0</v>
      </c>
      <c r="AI11" s="258">
        <v>0</v>
      </c>
      <c r="AJ11" s="259">
        <v>0</v>
      </c>
      <c r="AK11" s="258">
        <v>0</v>
      </c>
      <c r="AL11" s="258">
        <v>0</v>
      </c>
      <c r="AM11" s="258">
        <v>0</v>
      </c>
      <c r="AN11" s="259">
        <v>0</v>
      </c>
    </row>
    <row r="12" spans="1:40" ht="15" customHeight="1" thickBot="1" x14ac:dyDescent="0.3">
      <c r="A12" s="239">
        <v>43414</v>
      </c>
      <c r="B12" s="240" t="s">
        <v>46</v>
      </c>
      <c r="C12" s="240" t="s">
        <v>29</v>
      </c>
      <c r="D12" s="240" t="s">
        <v>172</v>
      </c>
      <c r="E12" s="241" t="s">
        <v>1</v>
      </c>
      <c r="F12" s="241">
        <v>9</v>
      </c>
      <c r="G12" s="241">
        <v>6</v>
      </c>
      <c r="H12" s="241" t="s">
        <v>118</v>
      </c>
      <c r="I12" s="241" t="s">
        <v>118</v>
      </c>
      <c r="J12" s="241">
        <v>0</v>
      </c>
      <c r="K12" s="241">
        <v>0</v>
      </c>
      <c r="L12" s="241">
        <v>0</v>
      </c>
      <c r="M12" s="241">
        <v>3</v>
      </c>
      <c r="N12" s="241">
        <v>0</v>
      </c>
      <c r="O12" s="241">
        <v>0</v>
      </c>
      <c r="P12" s="241" t="s">
        <v>118</v>
      </c>
      <c r="Q12" s="241" t="s">
        <v>118</v>
      </c>
      <c r="R12" s="241">
        <v>0</v>
      </c>
      <c r="S12" s="254">
        <v>64110</v>
      </c>
      <c r="T12" s="255" t="s">
        <v>840</v>
      </c>
      <c r="U12" s="256" t="s">
        <v>392</v>
      </c>
      <c r="V12" s="254" t="s">
        <v>339</v>
      </c>
      <c r="W12" s="242" t="s">
        <v>215</v>
      </c>
      <c r="X12" s="257" t="s">
        <v>561</v>
      </c>
      <c r="Y12" s="258">
        <v>1</v>
      </c>
      <c r="Z12" s="258">
        <v>1</v>
      </c>
      <c r="AA12" s="258">
        <v>0</v>
      </c>
      <c r="AB12" s="259">
        <v>0</v>
      </c>
      <c r="AC12" s="258">
        <v>1</v>
      </c>
      <c r="AD12" s="258">
        <v>1</v>
      </c>
      <c r="AE12" s="258">
        <v>0</v>
      </c>
      <c r="AF12" s="259">
        <v>0</v>
      </c>
      <c r="AG12" s="258">
        <v>0</v>
      </c>
      <c r="AH12" s="258">
        <v>0</v>
      </c>
      <c r="AI12" s="258">
        <v>0</v>
      </c>
      <c r="AJ12" s="259">
        <v>0</v>
      </c>
      <c r="AK12" s="258">
        <v>0</v>
      </c>
      <c r="AL12" s="258">
        <v>0</v>
      </c>
      <c r="AM12" s="258">
        <v>0</v>
      </c>
      <c r="AN12" s="259">
        <v>0</v>
      </c>
    </row>
    <row r="13" spans="1:40" ht="15" customHeight="1" thickBot="1" x14ac:dyDescent="0.3">
      <c r="A13" s="239">
        <v>43421</v>
      </c>
      <c r="B13" s="240" t="s">
        <v>46</v>
      </c>
      <c r="C13" s="240" t="s">
        <v>558</v>
      </c>
      <c r="D13" s="240" t="s">
        <v>172</v>
      </c>
      <c r="E13" s="241" t="s">
        <v>1</v>
      </c>
      <c r="F13" s="241">
        <v>74</v>
      </c>
      <c r="G13" s="241">
        <v>24</v>
      </c>
      <c r="H13" s="241" t="s">
        <v>118</v>
      </c>
      <c r="I13" s="241" t="s">
        <v>118</v>
      </c>
      <c r="J13" s="241">
        <v>10</v>
      </c>
      <c r="K13" s="241">
        <v>8</v>
      </c>
      <c r="L13" s="241">
        <v>0</v>
      </c>
      <c r="M13" s="241">
        <v>2</v>
      </c>
      <c r="N13" s="241">
        <v>0</v>
      </c>
      <c r="O13" s="241">
        <v>0</v>
      </c>
      <c r="P13" s="241" t="s">
        <v>118</v>
      </c>
      <c r="Q13" s="241" t="s">
        <v>118</v>
      </c>
      <c r="R13" s="241">
        <v>3</v>
      </c>
      <c r="S13" s="254">
        <v>61284</v>
      </c>
      <c r="T13" s="409" t="s">
        <v>756</v>
      </c>
      <c r="U13" s="256" t="s">
        <v>239</v>
      </c>
      <c r="V13" s="254" t="s">
        <v>801</v>
      </c>
      <c r="W13" s="242" t="s">
        <v>398</v>
      </c>
      <c r="X13" s="257" t="s">
        <v>590</v>
      </c>
      <c r="Y13" s="258">
        <v>1</v>
      </c>
      <c r="Z13" s="258">
        <v>1</v>
      </c>
      <c r="AA13" s="258">
        <v>0</v>
      </c>
      <c r="AB13" s="259">
        <v>0</v>
      </c>
      <c r="AC13" s="258">
        <v>1</v>
      </c>
      <c r="AD13" s="258">
        <v>1</v>
      </c>
      <c r="AE13" s="258">
        <v>0</v>
      </c>
      <c r="AF13" s="259">
        <v>0</v>
      </c>
      <c r="AG13" s="258">
        <v>0</v>
      </c>
      <c r="AH13" s="258">
        <v>0</v>
      </c>
      <c r="AI13" s="258">
        <v>0</v>
      </c>
      <c r="AJ13" s="259">
        <v>0</v>
      </c>
      <c r="AK13" s="258">
        <v>0</v>
      </c>
      <c r="AL13" s="258">
        <v>0</v>
      </c>
      <c r="AM13" s="258">
        <v>0</v>
      </c>
      <c r="AN13" s="259">
        <v>0</v>
      </c>
    </row>
    <row r="14" spans="1:40" ht="15" customHeight="1" thickBot="1" x14ac:dyDescent="0.3">
      <c r="A14" s="239">
        <v>43428</v>
      </c>
      <c r="B14" s="240" t="s">
        <v>46</v>
      </c>
      <c r="C14" s="240" t="s">
        <v>189</v>
      </c>
      <c r="D14" s="240" t="s">
        <v>172</v>
      </c>
      <c r="E14" s="241" t="s">
        <v>1</v>
      </c>
      <c r="F14" s="241">
        <v>20</v>
      </c>
      <c r="G14" s="241">
        <v>11</v>
      </c>
      <c r="H14" s="241" t="s">
        <v>118</v>
      </c>
      <c r="I14" s="241" t="s">
        <v>118</v>
      </c>
      <c r="J14" s="241">
        <v>2</v>
      </c>
      <c r="K14" s="241">
        <v>2</v>
      </c>
      <c r="L14" s="241">
        <v>0</v>
      </c>
      <c r="M14" s="241">
        <v>2</v>
      </c>
      <c r="N14" s="241">
        <v>0</v>
      </c>
      <c r="O14" s="241">
        <v>0</v>
      </c>
      <c r="P14" s="241" t="s">
        <v>118</v>
      </c>
      <c r="Q14" s="241" t="s">
        <v>118</v>
      </c>
      <c r="R14" s="241">
        <v>1</v>
      </c>
      <c r="S14" s="242">
        <v>62203</v>
      </c>
      <c r="T14" s="483" t="s">
        <v>390</v>
      </c>
      <c r="U14" s="242" t="s">
        <v>230</v>
      </c>
      <c r="V14" s="242" t="s">
        <v>339</v>
      </c>
      <c r="W14" s="242" t="s">
        <v>225</v>
      </c>
      <c r="X14" s="242" t="s">
        <v>839</v>
      </c>
      <c r="Y14" s="258">
        <v>1</v>
      </c>
      <c r="Z14" s="258">
        <v>1</v>
      </c>
      <c r="AA14" s="258">
        <v>0</v>
      </c>
      <c r="AB14" s="259">
        <v>0</v>
      </c>
      <c r="AC14" s="258">
        <v>1</v>
      </c>
      <c r="AD14" s="258">
        <v>1</v>
      </c>
      <c r="AE14" s="258">
        <v>0</v>
      </c>
      <c r="AF14" s="259">
        <v>0</v>
      </c>
      <c r="AG14" s="258">
        <v>0</v>
      </c>
      <c r="AH14" s="258">
        <v>0</v>
      </c>
      <c r="AI14" s="258">
        <v>0</v>
      </c>
      <c r="AJ14" s="259">
        <v>0</v>
      </c>
      <c r="AK14" s="258">
        <v>0</v>
      </c>
      <c r="AL14" s="258">
        <v>0</v>
      </c>
      <c r="AM14" s="258">
        <v>0</v>
      </c>
      <c r="AN14" s="259">
        <v>0</v>
      </c>
    </row>
    <row r="15" spans="1:40" ht="15.75" thickBot="1" x14ac:dyDescent="0.3">
      <c r="A15" s="509"/>
      <c r="B15" s="510"/>
      <c r="C15" s="679" t="s">
        <v>144</v>
      </c>
      <c r="D15" s="680"/>
      <c r="E15" s="681"/>
      <c r="F15" s="504">
        <f>SUM(F3:F7)</f>
        <v>119</v>
      </c>
      <c r="G15" s="504">
        <f t="shared" ref="G15:R15" si="0">SUM(G3:G7)</f>
        <v>83</v>
      </c>
      <c r="H15" s="504">
        <f t="shared" si="0"/>
        <v>2</v>
      </c>
      <c r="I15" s="504">
        <f t="shared" si="0"/>
        <v>1</v>
      </c>
      <c r="J15" s="504">
        <f t="shared" si="0"/>
        <v>13</v>
      </c>
      <c r="K15" s="504">
        <f t="shared" si="0"/>
        <v>12</v>
      </c>
      <c r="L15" s="504">
        <f t="shared" si="0"/>
        <v>0</v>
      </c>
      <c r="M15" s="504">
        <f t="shared" si="0"/>
        <v>10</v>
      </c>
      <c r="N15" s="504">
        <f t="shared" si="0"/>
        <v>2</v>
      </c>
      <c r="O15" s="504">
        <f t="shared" si="0"/>
        <v>0</v>
      </c>
      <c r="P15" s="504">
        <f t="shared" si="0"/>
        <v>1</v>
      </c>
      <c r="Q15" s="504">
        <f t="shared" si="0"/>
        <v>1</v>
      </c>
      <c r="R15" s="504">
        <f t="shared" si="0"/>
        <v>11</v>
      </c>
      <c r="S15" s="9"/>
      <c r="T15" s="9"/>
      <c r="U15" s="9"/>
      <c r="V15" s="9"/>
      <c r="W15" s="505"/>
      <c r="X15" s="531" t="s">
        <v>144</v>
      </c>
      <c r="Y15" s="504">
        <f t="shared" ref="Y15:AN15" si="1">SUM(Y3:Y7)</f>
        <v>5</v>
      </c>
      <c r="Z15" s="504">
        <f t="shared" si="1"/>
        <v>3</v>
      </c>
      <c r="AA15" s="504">
        <f t="shared" si="1"/>
        <v>0</v>
      </c>
      <c r="AB15" s="504">
        <f t="shared" si="1"/>
        <v>2</v>
      </c>
      <c r="AC15" s="506">
        <f t="shared" si="1"/>
        <v>3</v>
      </c>
      <c r="AD15" s="506">
        <f t="shared" si="1"/>
        <v>3</v>
      </c>
      <c r="AE15" s="506">
        <f t="shared" si="1"/>
        <v>0</v>
      </c>
      <c r="AF15" s="506">
        <f t="shared" si="1"/>
        <v>0</v>
      </c>
      <c r="AG15" s="507">
        <f t="shared" si="1"/>
        <v>2</v>
      </c>
      <c r="AH15" s="507">
        <f t="shared" si="1"/>
        <v>0</v>
      </c>
      <c r="AI15" s="507">
        <f t="shared" si="1"/>
        <v>0</v>
      </c>
      <c r="AJ15" s="507">
        <f t="shared" si="1"/>
        <v>2</v>
      </c>
      <c r="AK15" s="508">
        <f t="shared" si="1"/>
        <v>0</v>
      </c>
      <c r="AL15" s="508">
        <f t="shared" si="1"/>
        <v>0</v>
      </c>
      <c r="AM15" s="508">
        <f t="shared" si="1"/>
        <v>0</v>
      </c>
      <c r="AN15" s="508">
        <f t="shared" si="1"/>
        <v>0</v>
      </c>
    </row>
    <row r="16" spans="1:40" ht="15.75" thickBot="1" x14ac:dyDescent="0.3">
      <c r="A16" s="509"/>
      <c r="B16" s="510"/>
      <c r="C16" s="696" t="s">
        <v>141</v>
      </c>
      <c r="D16" s="697"/>
      <c r="E16" s="698"/>
      <c r="F16" s="511">
        <f>SUM(F8:F10)</f>
        <v>75</v>
      </c>
      <c r="G16" s="511">
        <f>SUM(G8:G10)</f>
        <v>42</v>
      </c>
      <c r="H16" s="511" t="s">
        <v>118</v>
      </c>
      <c r="I16" s="511" t="s">
        <v>118</v>
      </c>
      <c r="J16" s="511">
        <f t="shared" ref="J16:O16" si="2">SUM(J8:J10)</f>
        <v>7</v>
      </c>
      <c r="K16" s="511">
        <f t="shared" si="2"/>
        <v>5</v>
      </c>
      <c r="L16" s="511">
        <f t="shared" si="2"/>
        <v>0</v>
      </c>
      <c r="M16" s="511">
        <f t="shared" si="2"/>
        <v>10</v>
      </c>
      <c r="N16" s="511">
        <f t="shared" si="2"/>
        <v>1</v>
      </c>
      <c r="O16" s="511">
        <f t="shared" si="2"/>
        <v>1</v>
      </c>
      <c r="P16" s="511" t="s">
        <v>118</v>
      </c>
      <c r="Q16" s="511" t="s">
        <v>118</v>
      </c>
      <c r="R16" s="511">
        <f>SUM(R8:R10)</f>
        <v>5</v>
      </c>
      <c r="S16" s="512"/>
      <c r="T16" s="512"/>
      <c r="U16" s="512"/>
      <c r="V16" s="512"/>
      <c r="W16" s="513"/>
      <c r="X16" s="532" t="s">
        <v>141</v>
      </c>
      <c r="Y16" s="511">
        <f t="shared" ref="Y16:AN16" si="3">SUM(Y8:Y10)</f>
        <v>3</v>
      </c>
      <c r="Z16" s="511">
        <f t="shared" si="3"/>
        <v>3</v>
      </c>
      <c r="AA16" s="511">
        <f t="shared" si="3"/>
        <v>0</v>
      </c>
      <c r="AB16" s="511">
        <f t="shared" si="3"/>
        <v>0</v>
      </c>
      <c r="AC16" s="514">
        <f t="shared" si="3"/>
        <v>0</v>
      </c>
      <c r="AD16" s="514">
        <f t="shared" si="3"/>
        <v>0</v>
      </c>
      <c r="AE16" s="514">
        <f t="shared" si="3"/>
        <v>0</v>
      </c>
      <c r="AF16" s="514">
        <f t="shared" si="3"/>
        <v>0</v>
      </c>
      <c r="AG16" s="515">
        <f t="shared" si="3"/>
        <v>2</v>
      </c>
      <c r="AH16" s="515">
        <f t="shared" si="3"/>
        <v>2</v>
      </c>
      <c r="AI16" s="515">
        <f t="shared" si="3"/>
        <v>0</v>
      </c>
      <c r="AJ16" s="515">
        <f t="shared" si="3"/>
        <v>0</v>
      </c>
      <c r="AK16" s="516">
        <f t="shared" si="3"/>
        <v>1</v>
      </c>
      <c r="AL16" s="516">
        <f t="shared" si="3"/>
        <v>1</v>
      </c>
      <c r="AM16" s="516">
        <f t="shared" si="3"/>
        <v>0</v>
      </c>
      <c r="AN16" s="516">
        <f t="shared" si="3"/>
        <v>0</v>
      </c>
    </row>
    <row r="17" spans="1:40" ht="15.75" thickBot="1" x14ac:dyDescent="0.3">
      <c r="A17" s="509"/>
      <c r="B17" s="510"/>
      <c r="C17" s="663" t="s">
        <v>140</v>
      </c>
      <c r="D17" s="664"/>
      <c r="E17" s="665"/>
      <c r="F17" s="517">
        <f>SUM(F11:F14)</f>
        <v>124</v>
      </c>
      <c r="G17" s="517">
        <f>SUM(G11:G14)</f>
        <v>51</v>
      </c>
      <c r="H17" s="517" t="s">
        <v>118</v>
      </c>
      <c r="I17" s="517" t="s">
        <v>118</v>
      </c>
      <c r="J17" s="517">
        <f t="shared" ref="J17:O17" si="4">SUM(J11:J14)</f>
        <v>14</v>
      </c>
      <c r="K17" s="517">
        <f t="shared" si="4"/>
        <v>11</v>
      </c>
      <c r="L17" s="517">
        <f t="shared" si="4"/>
        <v>0</v>
      </c>
      <c r="M17" s="517">
        <f t="shared" si="4"/>
        <v>10</v>
      </c>
      <c r="N17" s="517">
        <f t="shared" si="4"/>
        <v>1</v>
      </c>
      <c r="O17" s="517">
        <f t="shared" si="4"/>
        <v>0</v>
      </c>
      <c r="P17" s="517" t="s">
        <v>118</v>
      </c>
      <c r="Q17" s="517" t="s">
        <v>118</v>
      </c>
      <c r="R17" s="517">
        <f>SUM(R11:R14)</f>
        <v>5</v>
      </c>
      <c r="S17" s="518"/>
      <c r="T17" s="518"/>
      <c r="U17" s="518"/>
      <c r="V17" s="518"/>
      <c r="W17" s="519"/>
      <c r="X17" s="533" t="s">
        <v>140</v>
      </c>
      <c r="Y17" s="517">
        <f t="shared" ref="Y17:AN17" si="5">SUM(Y11:Y14)</f>
        <v>4</v>
      </c>
      <c r="Z17" s="517">
        <f t="shared" si="5"/>
        <v>4</v>
      </c>
      <c r="AA17" s="517">
        <f t="shared" si="5"/>
        <v>0</v>
      </c>
      <c r="AB17" s="517">
        <f t="shared" si="5"/>
        <v>0</v>
      </c>
      <c r="AC17" s="521">
        <f t="shared" si="5"/>
        <v>4</v>
      </c>
      <c r="AD17" s="521">
        <f t="shared" si="5"/>
        <v>4</v>
      </c>
      <c r="AE17" s="521">
        <f t="shared" si="5"/>
        <v>0</v>
      </c>
      <c r="AF17" s="521">
        <f t="shared" si="5"/>
        <v>0</v>
      </c>
      <c r="AG17" s="522">
        <f t="shared" si="5"/>
        <v>0</v>
      </c>
      <c r="AH17" s="522">
        <f t="shared" si="5"/>
        <v>0</v>
      </c>
      <c r="AI17" s="522">
        <f t="shared" si="5"/>
        <v>0</v>
      </c>
      <c r="AJ17" s="522">
        <f t="shared" si="5"/>
        <v>0</v>
      </c>
      <c r="AK17" s="523">
        <f t="shared" si="5"/>
        <v>0</v>
      </c>
      <c r="AL17" s="523">
        <f t="shared" si="5"/>
        <v>0</v>
      </c>
      <c r="AM17" s="523">
        <f t="shared" si="5"/>
        <v>0</v>
      </c>
      <c r="AN17" s="523">
        <f t="shared" si="5"/>
        <v>0</v>
      </c>
    </row>
    <row r="18" spans="1:40" ht="15.75" thickBot="1" x14ac:dyDescent="0.3">
      <c r="A18" s="509"/>
      <c r="B18" s="510"/>
      <c r="C18" s="660" t="s">
        <v>138</v>
      </c>
      <c r="D18" s="661"/>
      <c r="E18" s="662"/>
      <c r="F18" s="524">
        <f>SUM(F3:F14)</f>
        <v>318</v>
      </c>
      <c r="G18" s="524">
        <f t="shared" ref="G18:R18" si="6">SUM(G3:G14)</f>
        <v>176</v>
      </c>
      <c r="H18" s="524">
        <f t="shared" si="6"/>
        <v>2</v>
      </c>
      <c r="I18" s="524">
        <f t="shared" si="6"/>
        <v>1</v>
      </c>
      <c r="J18" s="524">
        <f t="shared" si="6"/>
        <v>34</v>
      </c>
      <c r="K18" s="524">
        <f t="shared" si="6"/>
        <v>28</v>
      </c>
      <c r="L18" s="524">
        <f t="shared" si="6"/>
        <v>0</v>
      </c>
      <c r="M18" s="524">
        <f t="shared" si="6"/>
        <v>30</v>
      </c>
      <c r="N18" s="524">
        <f t="shared" si="6"/>
        <v>4</v>
      </c>
      <c r="O18" s="524">
        <f t="shared" si="6"/>
        <v>1</v>
      </c>
      <c r="P18" s="524">
        <f t="shared" si="6"/>
        <v>1</v>
      </c>
      <c r="Q18" s="524">
        <f t="shared" si="6"/>
        <v>1</v>
      </c>
      <c r="R18" s="524">
        <f t="shared" si="6"/>
        <v>21</v>
      </c>
      <c r="S18" s="525"/>
      <c r="T18" s="525"/>
      <c r="U18" s="525"/>
      <c r="V18" s="525"/>
      <c r="W18" s="526"/>
      <c r="X18" s="534" t="s">
        <v>138</v>
      </c>
      <c r="Y18" s="524">
        <f t="shared" ref="Y18:AN18" si="7">SUM(Y3:Y14)</f>
        <v>12</v>
      </c>
      <c r="Z18" s="524">
        <f t="shared" si="7"/>
        <v>10</v>
      </c>
      <c r="AA18" s="524">
        <f t="shared" si="7"/>
        <v>0</v>
      </c>
      <c r="AB18" s="524">
        <f t="shared" si="7"/>
        <v>2</v>
      </c>
      <c r="AC18" s="528">
        <f t="shared" si="7"/>
        <v>7</v>
      </c>
      <c r="AD18" s="528">
        <f t="shared" si="7"/>
        <v>7</v>
      </c>
      <c r="AE18" s="528">
        <f t="shared" si="7"/>
        <v>0</v>
      </c>
      <c r="AF18" s="528">
        <f t="shared" si="7"/>
        <v>0</v>
      </c>
      <c r="AG18" s="529">
        <f t="shared" si="7"/>
        <v>4</v>
      </c>
      <c r="AH18" s="529">
        <f t="shared" si="7"/>
        <v>2</v>
      </c>
      <c r="AI18" s="529">
        <f t="shared" si="7"/>
        <v>0</v>
      </c>
      <c r="AJ18" s="529">
        <f t="shared" si="7"/>
        <v>2</v>
      </c>
      <c r="AK18" s="530">
        <f t="shared" si="7"/>
        <v>1</v>
      </c>
      <c r="AL18" s="530">
        <f t="shared" si="7"/>
        <v>1</v>
      </c>
      <c r="AM18" s="530">
        <f t="shared" si="7"/>
        <v>0</v>
      </c>
      <c r="AN18" s="530">
        <f t="shared" si="7"/>
        <v>0</v>
      </c>
    </row>
    <row r="19" spans="1:40" x14ac:dyDescent="0.25">
      <c r="A19" s="622" t="s">
        <v>69</v>
      </c>
      <c r="B19" s="9"/>
      <c r="C19" s="9"/>
      <c r="D19" s="9"/>
      <c r="E19" s="9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40" x14ac:dyDescent="0.25">
      <c r="A20" s="206" t="s">
        <v>309</v>
      </c>
      <c r="B20" s="9"/>
      <c r="C20" s="9"/>
      <c r="D20" s="9"/>
      <c r="E20" s="9"/>
      <c r="F20" s="381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40" x14ac:dyDescent="0.25">
      <c r="A21" s="206" t="s">
        <v>123</v>
      </c>
      <c r="B21" s="9"/>
      <c r="C21" s="9"/>
      <c r="D21" s="9"/>
      <c r="E21" s="9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40" x14ac:dyDescent="0.25">
      <c r="A22" s="622" t="s">
        <v>875</v>
      </c>
      <c r="B22" s="9"/>
      <c r="C22" s="9"/>
      <c r="D22" s="9"/>
      <c r="E22" s="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40" x14ac:dyDescent="0.25">
      <c r="A23" s="197"/>
      <c r="B23" s="9" t="s">
        <v>45</v>
      </c>
      <c r="C23" s="9"/>
      <c r="D23" s="9"/>
    </row>
    <row r="24" spans="1:40" x14ac:dyDescent="0.25">
      <c r="A24" s="195"/>
      <c r="B24" s="9" t="s">
        <v>43</v>
      </c>
      <c r="C24" s="9"/>
      <c r="D24" s="9"/>
    </row>
    <row r="25" spans="1:40" x14ac:dyDescent="0.25">
      <c r="A25" s="196"/>
      <c r="B25" s="9" t="s">
        <v>44</v>
      </c>
      <c r="C25" s="9"/>
      <c r="D25" s="9"/>
    </row>
    <row r="26" spans="1:40" x14ac:dyDescent="0.25">
      <c r="A26" s="19" t="s">
        <v>28</v>
      </c>
      <c r="B26" s="9"/>
      <c r="C26" s="9"/>
      <c r="D26" s="9"/>
    </row>
  </sheetData>
  <mergeCells count="10">
    <mergeCell ref="C15:E15"/>
    <mergeCell ref="C16:E16"/>
    <mergeCell ref="C17:E17"/>
    <mergeCell ref="C18:E18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0"/>
  <sheetViews>
    <sheetView workbookViewId="0">
      <selection activeCell="I16" sqref="I16:K16"/>
    </sheetView>
  </sheetViews>
  <sheetFormatPr defaultRowHeight="15" x14ac:dyDescent="0.25"/>
  <cols>
    <col min="1" max="1" width="10.7109375" bestFit="1" customWidth="1"/>
    <col min="2" max="2" width="6" customWidth="1"/>
    <col min="7" max="7" width="2.7109375" customWidth="1"/>
    <col min="8" max="10" width="3.7109375" customWidth="1"/>
  </cols>
  <sheetData>
    <row r="1" spans="1:14" x14ac:dyDescent="0.25">
      <c r="A1" s="643" t="s">
        <v>59</v>
      </c>
      <c r="B1" s="643"/>
      <c r="C1" s="567"/>
      <c r="D1" s="567"/>
      <c r="E1" s="567"/>
      <c r="F1" s="588">
        <v>2018</v>
      </c>
      <c r="G1" s="589"/>
      <c r="H1" s="567"/>
      <c r="I1" s="393"/>
      <c r="J1" s="393"/>
      <c r="K1" s="393"/>
      <c r="L1" s="393"/>
      <c r="M1" s="393"/>
      <c r="N1" s="393"/>
    </row>
    <row r="2" spans="1:14" x14ac:dyDescent="0.25">
      <c r="A2" s="386">
        <v>43134</v>
      </c>
      <c r="B2" s="468">
        <v>14.15</v>
      </c>
      <c r="C2" s="641" t="s">
        <v>32</v>
      </c>
      <c r="D2" s="641"/>
      <c r="E2" s="641"/>
      <c r="F2" s="588">
        <v>34</v>
      </c>
      <c r="G2" s="470"/>
      <c r="H2" s="471">
        <v>7</v>
      </c>
      <c r="I2" s="642" t="s">
        <v>36</v>
      </c>
      <c r="J2" s="642"/>
      <c r="K2" s="642"/>
      <c r="L2" s="641" t="s">
        <v>74</v>
      </c>
      <c r="M2" s="641"/>
      <c r="N2" s="641"/>
    </row>
    <row r="3" spans="1:14" x14ac:dyDescent="0.25">
      <c r="A3" s="386">
        <v>43134</v>
      </c>
      <c r="B3" s="389">
        <v>16.45</v>
      </c>
      <c r="C3" s="641" t="s">
        <v>35</v>
      </c>
      <c r="D3" s="641"/>
      <c r="E3" s="641"/>
      <c r="F3" s="588">
        <v>13</v>
      </c>
      <c r="G3" s="470"/>
      <c r="H3" s="471">
        <v>15</v>
      </c>
      <c r="I3" s="642" t="s">
        <v>40</v>
      </c>
      <c r="J3" s="642"/>
      <c r="K3" s="642"/>
      <c r="L3" s="641" t="s">
        <v>75</v>
      </c>
      <c r="M3" s="641"/>
      <c r="N3" s="641"/>
    </row>
    <row r="4" spans="1:14" x14ac:dyDescent="0.25">
      <c r="A4" s="386">
        <v>43135</v>
      </c>
      <c r="B4" s="389">
        <v>15</v>
      </c>
      <c r="C4" s="641" t="s">
        <v>33</v>
      </c>
      <c r="D4" s="641"/>
      <c r="E4" s="641"/>
      <c r="F4" s="588">
        <v>15</v>
      </c>
      <c r="G4" s="470"/>
      <c r="H4" s="471">
        <v>46</v>
      </c>
      <c r="I4" s="642" t="s">
        <v>30</v>
      </c>
      <c r="J4" s="642"/>
      <c r="K4" s="642"/>
      <c r="L4" s="641" t="s">
        <v>73</v>
      </c>
      <c r="M4" s="641"/>
      <c r="N4" s="641"/>
    </row>
    <row r="5" spans="1:14" x14ac:dyDescent="0.25">
      <c r="A5" s="386">
        <v>43141</v>
      </c>
      <c r="B5" s="468">
        <v>14.15</v>
      </c>
      <c r="C5" s="641" t="s">
        <v>40</v>
      </c>
      <c r="D5" s="641"/>
      <c r="E5" s="641"/>
      <c r="F5" s="588">
        <v>56</v>
      </c>
      <c r="G5" s="470"/>
      <c r="H5" s="471">
        <v>19</v>
      </c>
      <c r="I5" s="642" t="s">
        <v>33</v>
      </c>
      <c r="J5" s="642"/>
      <c r="K5" s="642"/>
      <c r="L5" s="641" t="s">
        <v>77</v>
      </c>
      <c r="M5" s="641"/>
      <c r="N5" s="641"/>
    </row>
    <row r="6" spans="1:14" x14ac:dyDescent="0.25">
      <c r="A6" s="386">
        <v>43141</v>
      </c>
      <c r="B6" s="389">
        <v>16.45</v>
      </c>
      <c r="C6" s="641" t="s">
        <v>30</v>
      </c>
      <c r="D6" s="641"/>
      <c r="E6" s="641"/>
      <c r="F6" s="588">
        <v>12</v>
      </c>
      <c r="G6" s="470"/>
      <c r="H6" s="471">
        <v>6</v>
      </c>
      <c r="I6" s="642" t="s">
        <v>32</v>
      </c>
      <c r="J6" s="642"/>
      <c r="K6" s="642"/>
      <c r="L6" s="641" t="s">
        <v>72</v>
      </c>
      <c r="M6" s="641"/>
      <c r="N6" s="641"/>
    </row>
    <row r="7" spans="1:14" x14ac:dyDescent="0.25">
      <c r="A7" s="386">
        <v>43142</v>
      </c>
      <c r="B7" s="389">
        <v>15</v>
      </c>
      <c r="C7" s="641" t="s">
        <v>36</v>
      </c>
      <c r="D7" s="641"/>
      <c r="E7" s="641"/>
      <c r="F7" s="588">
        <v>32</v>
      </c>
      <c r="G7" s="470"/>
      <c r="H7" s="471">
        <v>26</v>
      </c>
      <c r="I7" s="642" t="s">
        <v>35</v>
      </c>
      <c r="J7" s="642"/>
      <c r="K7" s="642"/>
      <c r="L7" s="641" t="s">
        <v>76</v>
      </c>
      <c r="M7" s="641"/>
      <c r="N7" s="641"/>
    </row>
    <row r="8" spans="1:14" x14ac:dyDescent="0.25">
      <c r="A8" s="386">
        <v>43154</v>
      </c>
      <c r="B8" s="389">
        <v>20</v>
      </c>
      <c r="C8" s="641" t="s">
        <v>35</v>
      </c>
      <c r="D8" s="641"/>
      <c r="E8" s="641"/>
      <c r="F8" s="588">
        <v>34</v>
      </c>
      <c r="G8" s="588"/>
      <c r="H8" s="471">
        <v>17</v>
      </c>
      <c r="I8" s="642" t="s">
        <v>33</v>
      </c>
      <c r="J8" s="642"/>
      <c r="K8" s="642"/>
      <c r="L8" s="641" t="s">
        <v>150</v>
      </c>
      <c r="M8" s="641"/>
      <c r="N8" s="641"/>
    </row>
    <row r="9" spans="1:14" x14ac:dyDescent="0.25">
      <c r="A9" s="386">
        <v>43155</v>
      </c>
      <c r="B9" s="389">
        <v>14.15</v>
      </c>
      <c r="C9" s="641" t="s">
        <v>40</v>
      </c>
      <c r="D9" s="641"/>
      <c r="E9" s="641"/>
      <c r="F9" s="588">
        <v>37</v>
      </c>
      <c r="G9" s="588"/>
      <c r="H9" s="471">
        <v>27</v>
      </c>
      <c r="I9" s="642" t="s">
        <v>32</v>
      </c>
      <c r="J9" s="642"/>
      <c r="K9" s="642"/>
      <c r="L9" s="641" t="s">
        <v>77</v>
      </c>
      <c r="M9" s="641"/>
      <c r="N9" s="641"/>
    </row>
    <row r="10" spans="1:14" x14ac:dyDescent="0.25">
      <c r="A10" s="386">
        <v>43155</v>
      </c>
      <c r="B10" s="389">
        <v>16.45</v>
      </c>
      <c r="C10" s="641" t="s">
        <v>36</v>
      </c>
      <c r="D10" s="641"/>
      <c r="E10" s="641"/>
      <c r="F10" s="588">
        <v>25</v>
      </c>
      <c r="G10" s="588"/>
      <c r="H10" s="471">
        <v>13</v>
      </c>
      <c r="I10" s="642" t="s">
        <v>30</v>
      </c>
      <c r="J10" s="642"/>
      <c r="K10" s="642"/>
      <c r="L10" s="641" t="s">
        <v>76</v>
      </c>
      <c r="M10" s="641"/>
      <c r="N10" s="641"/>
    </row>
    <row r="11" spans="1:14" x14ac:dyDescent="0.25">
      <c r="A11" s="386">
        <v>43169</v>
      </c>
      <c r="B11" s="468">
        <v>14.15</v>
      </c>
      <c r="C11" s="641" t="s">
        <v>40</v>
      </c>
      <c r="D11" s="641"/>
      <c r="E11" s="641"/>
      <c r="F11" s="588">
        <v>28</v>
      </c>
      <c r="G11" s="588"/>
      <c r="H11" s="471">
        <v>8</v>
      </c>
      <c r="I11" s="642" t="s">
        <v>36</v>
      </c>
      <c r="J11" s="642"/>
      <c r="K11" s="642"/>
      <c r="L11" s="641" t="s">
        <v>77</v>
      </c>
      <c r="M11" s="641"/>
      <c r="N11" s="641"/>
    </row>
    <row r="12" spans="1:14" x14ac:dyDescent="0.25">
      <c r="A12" s="386">
        <v>43169</v>
      </c>
      <c r="B12" s="389">
        <v>16.45</v>
      </c>
      <c r="C12" s="641" t="s">
        <v>35</v>
      </c>
      <c r="D12" s="641"/>
      <c r="E12" s="641"/>
      <c r="F12" s="588">
        <v>22</v>
      </c>
      <c r="G12" s="588"/>
      <c r="H12" s="471">
        <v>16</v>
      </c>
      <c r="I12" s="642" t="s">
        <v>30</v>
      </c>
      <c r="J12" s="642"/>
      <c r="K12" s="642"/>
      <c r="L12" s="641" t="s">
        <v>75</v>
      </c>
      <c r="M12" s="641"/>
      <c r="N12" s="641"/>
    </row>
    <row r="13" spans="1:14" x14ac:dyDescent="0.25">
      <c r="A13" s="386">
        <v>43170</v>
      </c>
      <c r="B13" s="389">
        <v>15</v>
      </c>
      <c r="C13" s="641" t="s">
        <v>32</v>
      </c>
      <c r="D13" s="641"/>
      <c r="E13" s="641"/>
      <c r="F13" s="588">
        <v>38</v>
      </c>
      <c r="G13" s="588"/>
      <c r="H13" s="471">
        <v>14</v>
      </c>
      <c r="I13" s="642" t="s">
        <v>33</v>
      </c>
      <c r="J13" s="642"/>
      <c r="K13" s="642"/>
      <c r="L13" s="641" t="s">
        <v>74</v>
      </c>
      <c r="M13" s="641"/>
      <c r="N13" s="641"/>
    </row>
    <row r="14" spans="1:14" x14ac:dyDescent="0.25">
      <c r="A14" s="386">
        <v>43176</v>
      </c>
      <c r="B14" s="389">
        <v>12.3</v>
      </c>
      <c r="C14" s="641" t="s">
        <v>33</v>
      </c>
      <c r="D14" s="641"/>
      <c r="E14" s="641"/>
      <c r="F14" s="588">
        <v>27</v>
      </c>
      <c r="G14" s="588"/>
      <c r="H14" s="471">
        <v>29</v>
      </c>
      <c r="I14" s="642" t="s">
        <v>36</v>
      </c>
      <c r="J14" s="642"/>
      <c r="K14" s="642"/>
      <c r="L14" s="641" t="s">
        <v>73</v>
      </c>
      <c r="M14" s="641"/>
      <c r="N14" s="641"/>
    </row>
    <row r="15" spans="1:14" x14ac:dyDescent="0.25">
      <c r="A15" s="386">
        <v>43176</v>
      </c>
      <c r="B15" s="389">
        <v>14.45</v>
      </c>
      <c r="C15" s="641" t="s">
        <v>30</v>
      </c>
      <c r="D15" s="641"/>
      <c r="E15" s="641"/>
      <c r="F15" s="588">
        <v>15</v>
      </c>
      <c r="G15" s="588"/>
      <c r="H15" s="471">
        <v>24</v>
      </c>
      <c r="I15" s="642" t="s">
        <v>40</v>
      </c>
      <c r="J15" s="642"/>
      <c r="K15" s="642"/>
      <c r="L15" s="641" t="s">
        <v>72</v>
      </c>
      <c r="M15" s="641"/>
      <c r="N15" s="641"/>
    </row>
    <row r="16" spans="1:14" x14ac:dyDescent="0.25">
      <c r="A16" s="386">
        <v>43176</v>
      </c>
      <c r="B16" s="389">
        <v>17</v>
      </c>
      <c r="C16" s="641" t="s">
        <v>32</v>
      </c>
      <c r="D16" s="641"/>
      <c r="E16" s="641"/>
      <c r="F16" s="588">
        <v>14</v>
      </c>
      <c r="G16" s="588"/>
      <c r="H16" s="471">
        <v>13</v>
      </c>
      <c r="I16" s="642" t="s">
        <v>35</v>
      </c>
      <c r="J16" s="642"/>
      <c r="K16" s="642"/>
      <c r="L16" s="641" t="s">
        <v>74</v>
      </c>
      <c r="M16" s="641"/>
      <c r="N16" s="641"/>
    </row>
    <row r="17" spans="1:14" x14ac:dyDescent="0.25">
      <c r="A17" s="568"/>
      <c r="B17" s="470" t="s">
        <v>59</v>
      </c>
      <c r="C17" s="567"/>
      <c r="D17" s="566"/>
      <c r="E17" s="567"/>
      <c r="F17" s="588"/>
      <c r="G17" s="589"/>
      <c r="H17" s="471"/>
      <c r="I17" s="567"/>
      <c r="J17" s="567"/>
      <c r="K17" s="567"/>
      <c r="L17" s="567"/>
      <c r="M17" s="567"/>
      <c r="N17" s="567"/>
    </row>
    <row r="18" spans="1:14" x14ac:dyDescent="0.25">
      <c r="F18" s="592"/>
    </row>
    <row r="19" spans="1:14" x14ac:dyDescent="0.25">
      <c r="A19" s="643" t="s">
        <v>59</v>
      </c>
      <c r="B19" s="643"/>
      <c r="C19" s="384"/>
      <c r="D19" s="384"/>
      <c r="E19" s="384"/>
      <c r="F19" s="588">
        <v>2017</v>
      </c>
      <c r="G19" s="589"/>
      <c r="H19" s="384"/>
      <c r="I19" s="385"/>
      <c r="J19" s="385"/>
      <c r="K19" s="385"/>
      <c r="L19" s="385"/>
      <c r="M19" s="385"/>
      <c r="N19" s="385"/>
    </row>
    <row r="20" spans="1:14" x14ac:dyDescent="0.25">
      <c r="A20" s="386">
        <v>42770</v>
      </c>
      <c r="B20" s="468">
        <v>14.25</v>
      </c>
      <c r="C20" s="641" t="s">
        <v>36</v>
      </c>
      <c r="D20" s="641"/>
      <c r="E20" s="641"/>
      <c r="F20" s="588">
        <v>22</v>
      </c>
      <c r="G20" s="593"/>
      <c r="H20" s="414">
        <v>27</v>
      </c>
      <c r="I20" s="642" t="s">
        <v>40</v>
      </c>
      <c r="J20" s="642"/>
      <c r="K20" s="642"/>
      <c r="L20" s="641" t="s">
        <v>71</v>
      </c>
      <c r="M20" s="641"/>
      <c r="N20" s="641"/>
    </row>
    <row r="21" spans="1:14" x14ac:dyDescent="0.25">
      <c r="A21" s="386">
        <v>42770</v>
      </c>
      <c r="B21" s="389">
        <v>16.5</v>
      </c>
      <c r="C21" s="641" t="s">
        <v>30</v>
      </c>
      <c r="D21" s="641"/>
      <c r="E21" s="641"/>
      <c r="F21" s="588">
        <v>19</v>
      </c>
      <c r="G21" s="593"/>
      <c r="H21" s="414">
        <v>16</v>
      </c>
      <c r="I21" s="642" t="s">
        <v>35</v>
      </c>
      <c r="J21" s="642"/>
      <c r="K21" s="642"/>
      <c r="L21" s="641" t="s">
        <v>72</v>
      </c>
      <c r="M21" s="641"/>
      <c r="N21" s="641"/>
    </row>
    <row r="22" spans="1:14" x14ac:dyDescent="0.25">
      <c r="A22" s="386">
        <v>42771</v>
      </c>
      <c r="B22" s="389">
        <v>14</v>
      </c>
      <c r="C22" s="641" t="s">
        <v>33</v>
      </c>
      <c r="D22" s="641"/>
      <c r="E22" s="641"/>
      <c r="F22" s="588">
        <v>7</v>
      </c>
      <c r="G22" s="593"/>
      <c r="H22" s="414">
        <v>33</v>
      </c>
      <c r="I22" s="642" t="s">
        <v>32</v>
      </c>
      <c r="J22" s="642"/>
      <c r="K22" s="642"/>
      <c r="L22" s="641" t="s">
        <v>73</v>
      </c>
      <c r="M22" s="641"/>
      <c r="N22" s="641"/>
    </row>
    <row r="23" spans="1:14" x14ac:dyDescent="0.25">
      <c r="A23" s="386">
        <v>42777</v>
      </c>
      <c r="B23" s="389">
        <v>14.25</v>
      </c>
      <c r="C23" s="641" t="s">
        <v>33</v>
      </c>
      <c r="D23" s="641"/>
      <c r="E23" s="641"/>
      <c r="F23" s="588">
        <v>10</v>
      </c>
      <c r="G23" s="593"/>
      <c r="H23" s="414">
        <v>63</v>
      </c>
      <c r="I23" s="642" t="s">
        <v>40</v>
      </c>
      <c r="J23" s="642"/>
      <c r="K23" s="642"/>
      <c r="L23" s="641" t="s">
        <v>73</v>
      </c>
      <c r="M23" s="641"/>
      <c r="N23" s="641"/>
    </row>
    <row r="24" spans="1:14" x14ac:dyDescent="0.25">
      <c r="A24" s="386">
        <v>42777</v>
      </c>
      <c r="B24" s="389">
        <v>16.5</v>
      </c>
      <c r="C24" s="641" t="s">
        <v>32</v>
      </c>
      <c r="D24" s="641"/>
      <c r="E24" s="641"/>
      <c r="F24" s="588">
        <v>16</v>
      </c>
      <c r="G24" s="593"/>
      <c r="H24" s="414">
        <v>21</v>
      </c>
      <c r="I24" s="642" t="s">
        <v>30</v>
      </c>
      <c r="J24" s="642"/>
      <c r="K24" s="642"/>
      <c r="L24" s="641" t="s">
        <v>74</v>
      </c>
      <c r="M24" s="641"/>
      <c r="N24" s="641"/>
    </row>
    <row r="25" spans="1:14" x14ac:dyDescent="0.25">
      <c r="A25" s="386">
        <v>42778</v>
      </c>
      <c r="B25" s="389">
        <v>15</v>
      </c>
      <c r="C25" s="641" t="s">
        <v>35</v>
      </c>
      <c r="D25" s="641"/>
      <c r="E25" s="641"/>
      <c r="F25" s="588">
        <v>22</v>
      </c>
      <c r="G25" s="593"/>
      <c r="H25" s="414">
        <v>16</v>
      </c>
      <c r="I25" s="642" t="s">
        <v>36</v>
      </c>
      <c r="J25" s="642"/>
      <c r="K25" s="642"/>
      <c r="L25" s="641" t="s">
        <v>75</v>
      </c>
      <c r="M25" s="641"/>
      <c r="N25" s="641"/>
    </row>
    <row r="26" spans="1:14" x14ac:dyDescent="0.25">
      <c r="A26" s="386">
        <v>42791</v>
      </c>
      <c r="B26" s="389">
        <v>14.25</v>
      </c>
      <c r="C26" s="641" t="s">
        <v>36</v>
      </c>
      <c r="D26" s="641"/>
      <c r="E26" s="641"/>
      <c r="F26" s="588">
        <v>29</v>
      </c>
      <c r="G26" s="593"/>
      <c r="H26" s="414">
        <v>13</v>
      </c>
      <c r="I26" s="642" t="s">
        <v>32</v>
      </c>
      <c r="J26" s="642"/>
      <c r="K26" s="642"/>
      <c r="L26" s="641" t="s">
        <v>76</v>
      </c>
      <c r="M26" s="641"/>
      <c r="N26" s="641"/>
    </row>
    <row r="27" spans="1:14" x14ac:dyDescent="0.25">
      <c r="A27" s="386">
        <v>42791</v>
      </c>
      <c r="B27" s="389">
        <v>16.5</v>
      </c>
      <c r="C27" s="641" t="s">
        <v>40</v>
      </c>
      <c r="D27" s="641"/>
      <c r="E27" s="641"/>
      <c r="F27" s="588">
        <v>19</v>
      </c>
      <c r="G27" s="593"/>
      <c r="H27" s="414">
        <v>9</v>
      </c>
      <c r="I27" s="642" t="s">
        <v>35</v>
      </c>
      <c r="J27" s="642"/>
      <c r="K27" s="642"/>
      <c r="L27" s="641" t="s">
        <v>77</v>
      </c>
      <c r="M27" s="641"/>
      <c r="N27" s="641"/>
    </row>
    <row r="28" spans="1:14" x14ac:dyDescent="0.25">
      <c r="A28" s="386">
        <v>42792</v>
      </c>
      <c r="B28" s="389">
        <v>15</v>
      </c>
      <c r="C28" s="641" t="s">
        <v>30</v>
      </c>
      <c r="D28" s="641"/>
      <c r="E28" s="641"/>
      <c r="F28" s="588">
        <v>36</v>
      </c>
      <c r="G28" s="593"/>
      <c r="H28" s="414">
        <v>15</v>
      </c>
      <c r="I28" s="642" t="s">
        <v>33</v>
      </c>
      <c r="J28" s="642"/>
      <c r="K28" s="642"/>
      <c r="L28" s="641" t="s">
        <v>72</v>
      </c>
      <c r="M28" s="641"/>
      <c r="N28" s="641"/>
    </row>
    <row r="29" spans="1:14" x14ac:dyDescent="0.25">
      <c r="A29" s="386">
        <v>42804</v>
      </c>
      <c r="B29" s="389">
        <v>20</v>
      </c>
      <c r="C29" s="641" t="s">
        <v>32</v>
      </c>
      <c r="D29" s="641"/>
      <c r="E29" s="641"/>
      <c r="F29" s="588">
        <v>22</v>
      </c>
      <c r="G29" s="593"/>
      <c r="H29" s="414">
        <v>9</v>
      </c>
      <c r="I29" s="642" t="s">
        <v>40</v>
      </c>
      <c r="J29" s="642"/>
      <c r="K29" s="642"/>
      <c r="L29" s="641" t="s">
        <v>74</v>
      </c>
      <c r="M29" s="641"/>
      <c r="N29" s="641"/>
    </row>
    <row r="30" spans="1:14" x14ac:dyDescent="0.25">
      <c r="A30" s="386">
        <v>42805</v>
      </c>
      <c r="B30" s="389">
        <v>13.3</v>
      </c>
      <c r="C30" s="641" t="s">
        <v>33</v>
      </c>
      <c r="D30" s="641"/>
      <c r="E30" s="641"/>
      <c r="F30" s="588">
        <v>18</v>
      </c>
      <c r="G30" s="593"/>
      <c r="H30" s="414">
        <v>40</v>
      </c>
      <c r="I30" s="642" t="s">
        <v>35</v>
      </c>
      <c r="J30" s="642"/>
      <c r="K30" s="642"/>
      <c r="L30" s="641" t="s">
        <v>73</v>
      </c>
      <c r="M30" s="641"/>
      <c r="N30" s="641"/>
    </row>
    <row r="31" spans="1:14" x14ac:dyDescent="0.25">
      <c r="A31" s="386">
        <v>42805</v>
      </c>
      <c r="B31" s="389">
        <v>16</v>
      </c>
      <c r="C31" s="641" t="s">
        <v>30</v>
      </c>
      <c r="D31" s="641"/>
      <c r="E31" s="641"/>
      <c r="F31" s="588">
        <v>61</v>
      </c>
      <c r="G31" s="593"/>
      <c r="H31" s="414">
        <v>21</v>
      </c>
      <c r="I31" s="642" t="s">
        <v>36</v>
      </c>
      <c r="J31" s="642"/>
      <c r="K31" s="642"/>
      <c r="L31" s="641" t="s">
        <v>72</v>
      </c>
      <c r="M31" s="641"/>
      <c r="N31" s="641"/>
    </row>
    <row r="32" spans="1:14" x14ac:dyDescent="0.25">
      <c r="A32" s="386">
        <v>42812</v>
      </c>
      <c r="B32" s="389">
        <v>12.3</v>
      </c>
      <c r="C32" s="641" t="s">
        <v>36</v>
      </c>
      <c r="D32" s="641"/>
      <c r="E32" s="641"/>
      <c r="F32" s="588">
        <v>29</v>
      </c>
      <c r="G32" s="593"/>
      <c r="H32" s="414">
        <v>0</v>
      </c>
      <c r="I32" s="642" t="s">
        <v>33</v>
      </c>
      <c r="J32" s="642"/>
      <c r="K32" s="642"/>
      <c r="L32" s="641" t="s">
        <v>71</v>
      </c>
      <c r="M32" s="641"/>
      <c r="N32" s="641"/>
    </row>
    <row r="33" spans="1:14" x14ac:dyDescent="0.25">
      <c r="A33" s="386">
        <v>42812</v>
      </c>
      <c r="B33" s="389">
        <v>14.45</v>
      </c>
      <c r="C33" s="641" t="s">
        <v>35</v>
      </c>
      <c r="D33" s="641"/>
      <c r="E33" s="641"/>
      <c r="F33" s="588">
        <v>20</v>
      </c>
      <c r="G33" s="593"/>
      <c r="H33" s="414">
        <v>18</v>
      </c>
      <c r="I33" s="642" t="s">
        <v>32</v>
      </c>
      <c r="J33" s="642"/>
      <c r="K33" s="642"/>
      <c r="L33" s="641" t="s">
        <v>75</v>
      </c>
      <c r="M33" s="641"/>
      <c r="N33" s="641"/>
    </row>
    <row r="34" spans="1:14" x14ac:dyDescent="0.25">
      <c r="A34" s="386">
        <v>42812</v>
      </c>
      <c r="B34" s="389">
        <v>17</v>
      </c>
      <c r="C34" s="641" t="s">
        <v>40</v>
      </c>
      <c r="D34" s="641"/>
      <c r="E34" s="641"/>
      <c r="F34" s="588">
        <v>13</v>
      </c>
      <c r="G34" s="593"/>
      <c r="H34" s="414">
        <v>9</v>
      </c>
      <c r="I34" s="642" t="s">
        <v>30</v>
      </c>
      <c r="J34" s="642"/>
      <c r="K34" s="642"/>
      <c r="L34" s="641" t="s">
        <v>77</v>
      </c>
      <c r="M34" s="641"/>
      <c r="N34" s="641"/>
    </row>
    <row r="35" spans="1:14" x14ac:dyDescent="0.25">
      <c r="A35" s="383"/>
      <c r="B35" s="387" t="s">
        <v>59</v>
      </c>
      <c r="C35" s="384"/>
      <c r="D35" s="388"/>
      <c r="E35" s="384"/>
      <c r="F35" s="588"/>
      <c r="G35" s="594"/>
      <c r="H35" s="414"/>
      <c r="I35" s="384"/>
      <c r="J35" s="384"/>
      <c r="K35" s="384"/>
      <c r="L35" s="384"/>
      <c r="M35" s="384"/>
      <c r="N35" s="384"/>
    </row>
    <row r="36" spans="1:14" x14ac:dyDescent="0.25">
      <c r="F36" s="592"/>
      <c r="G36" s="595"/>
      <c r="H36" s="415"/>
    </row>
    <row r="37" spans="1:14" x14ac:dyDescent="0.25">
      <c r="A37" s="643"/>
      <c r="B37" s="643"/>
      <c r="C37" s="391"/>
      <c r="D37" s="391"/>
      <c r="E37" s="391"/>
      <c r="F37" s="588">
        <v>2016</v>
      </c>
      <c r="G37" s="594"/>
      <c r="H37" s="414"/>
      <c r="I37" s="393"/>
      <c r="J37" s="393"/>
      <c r="K37" s="393"/>
      <c r="L37" s="393"/>
      <c r="M37" s="393"/>
      <c r="N37" s="393"/>
    </row>
    <row r="38" spans="1:14" x14ac:dyDescent="0.25">
      <c r="A38" s="386">
        <v>42406</v>
      </c>
      <c r="B38" s="389">
        <v>14.25</v>
      </c>
      <c r="C38" s="641" t="s">
        <v>35</v>
      </c>
      <c r="D38" s="641"/>
      <c r="E38" s="641"/>
      <c r="F38" s="588">
        <v>23</v>
      </c>
      <c r="G38" s="593"/>
      <c r="H38" s="471">
        <v>21</v>
      </c>
      <c r="I38" s="642" t="s">
        <v>33</v>
      </c>
      <c r="J38" s="642"/>
      <c r="K38" s="642"/>
      <c r="L38" s="641" t="s">
        <v>75</v>
      </c>
      <c r="M38" s="641"/>
      <c r="N38" s="641"/>
    </row>
    <row r="39" spans="1:14" x14ac:dyDescent="0.25">
      <c r="A39" s="386">
        <v>42406</v>
      </c>
      <c r="B39" s="389">
        <v>16.5</v>
      </c>
      <c r="C39" s="641" t="s">
        <v>36</v>
      </c>
      <c r="D39" s="641"/>
      <c r="E39" s="641"/>
      <c r="F39" s="588">
        <v>9</v>
      </c>
      <c r="G39" s="593"/>
      <c r="H39" s="471">
        <v>15</v>
      </c>
      <c r="I39" s="642" t="s">
        <v>30</v>
      </c>
      <c r="J39" s="642"/>
      <c r="K39" s="642"/>
      <c r="L39" s="641" t="s">
        <v>71</v>
      </c>
      <c r="M39" s="641"/>
      <c r="N39" s="641"/>
    </row>
    <row r="40" spans="1:14" x14ac:dyDescent="0.25">
      <c r="A40" s="386">
        <v>42407</v>
      </c>
      <c r="B40" s="389">
        <v>15</v>
      </c>
      <c r="C40" s="641" t="s">
        <v>40</v>
      </c>
      <c r="D40" s="641"/>
      <c r="E40" s="641"/>
      <c r="F40" s="588">
        <v>16</v>
      </c>
      <c r="G40" s="593"/>
      <c r="H40" s="471">
        <v>16</v>
      </c>
      <c r="I40" s="642" t="s">
        <v>32</v>
      </c>
      <c r="J40" s="642"/>
      <c r="K40" s="642"/>
      <c r="L40" s="641" t="s">
        <v>77</v>
      </c>
      <c r="M40" s="641"/>
      <c r="N40" s="641"/>
    </row>
    <row r="41" spans="1:14" x14ac:dyDescent="0.25">
      <c r="A41" s="386">
        <v>42413</v>
      </c>
      <c r="B41" s="389">
        <v>14.25</v>
      </c>
      <c r="C41" s="641" t="s">
        <v>35</v>
      </c>
      <c r="D41" s="641"/>
      <c r="E41" s="641"/>
      <c r="F41" s="588" t="s">
        <v>78</v>
      </c>
      <c r="G41" s="593"/>
      <c r="H41" s="471" t="s">
        <v>79</v>
      </c>
      <c r="I41" s="642" t="s">
        <v>40</v>
      </c>
      <c r="J41" s="642"/>
      <c r="K41" s="642"/>
      <c r="L41" s="641" t="s">
        <v>75</v>
      </c>
      <c r="M41" s="641"/>
      <c r="N41" s="641"/>
    </row>
    <row r="42" spans="1:14" x14ac:dyDescent="0.25">
      <c r="A42" s="386">
        <v>42413</v>
      </c>
      <c r="B42" s="389">
        <v>16.5</v>
      </c>
      <c r="C42" s="641" t="s">
        <v>32</v>
      </c>
      <c r="D42" s="641"/>
      <c r="E42" s="641"/>
      <c r="F42" s="588" t="s">
        <v>80</v>
      </c>
      <c r="G42" s="593"/>
      <c r="H42" s="471" t="s">
        <v>81</v>
      </c>
      <c r="I42" s="642" t="s">
        <v>36</v>
      </c>
      <c r="J42" s="642"/>
      <c r="K42" s="642"/>
      <c r="L42" s="641" t="s">
        <v>74</v>
      </c>
      <c r="M42" s="641"/>
      <c r="N42" s="641"/>
    </row>
    <row r="43" spans="1:14" x14ac:dyDescent="0.25">
      <c r="A43" s="386">
        <v>42414</v>
      </c>
      <c r="B43" s="389">
        <v>14</v>
      </c>
      <c r="C43" s="641" t="s">
        <v>33</v>
      </c>
      <c r="D43" s="641"/>
      <c r="E43" s="641"/>
      <c r="F43" s="588" t="s">
        <v>79</v>
      </c>
      <c r="G43" s="593"/>
      <c r="H43" s="471" t="s">
        <v>82</v>
      </c>
      <c r="I43" s="642" t="s">
        <v>30</v>
      </c>
      <c r="J43" s="642"/>
      <c r="K43" s="642"/>
      <c r="L43" s="641" t="s">
        <v>73</v>
      </c>
      <c r="M43" s="641"/>
      <c r="N43" s="641"/>
    </row>
    <row r="44" spans="1:14" x14ac:dyDescent="0.25">
      <c r="A44" s="386">
        <v>42426</v>
      </c>
      <c r="B44" s="389">
        <v>20.05</v>
      </c>
      <c r="C44" s="641" t="s">
        <v>32</v>
      </c>
      <c r="D44" s="641"/>
      <c r="E44" s="641"/>
      <c r="F44" s="588" t="s">
        <v>83</v>
      </c>
      <c r="G44" s="593"/>
      <c r="H44" s="471" t="s">
        <v>84</v>
      </c>
      <c r="I44" s="642" t="s">
        <v>35</v>
      </c>
      <c r="J44" s="642"/>
      <c r="K44" s="642"/>
      <c r="L44" s="641" t="s">
        <v>74</v>
      </c>
      <c r="M44" s="641"/>
      <c r="N44" s="641"/>
    </row>
    <row r="45" spans="1:14" x14ac:dyDescent="0.25">
      <c r="A45" s="386">
        <v>42427</v>
      </c>
      <c r="B45" s="389">
        <v>14.25</v>
      </c>
      <c r="C45" s="641" t="s">
        <v>33</v>
      </c>
      <c r="D45" s="641"/>
      <c r="E45" s="641"/>
      <c r="F45" s="588" t="s">
        <v>85</v>
      </c>
      <c r="G45" s="593"/>
      <c r="H45" s="471" t="s">
        <v>86</v>
      </c>
      <c r="I45" s="642" t="s">
        <v>36</v>
      </c>
      <c r="J45" s="642"/>
      <c r="K45" s="642"/>
      <c r="L45" s="641" t="s">
        <v>73</v>
      </c>
      <c r="M45" s="641"/>
      <c r="N45" s="641"/>
    </row>
    <row r="46" spans="1:14" x14ac:dyDescent="0.25">
      <c r="A46" s="386">
        <v>42427</v>
      </c>
      <c r="B46" s="389">
        <v>16.5</v>
      </c>
      <c r="C46" s="641" t="s">
        <v>30</v>
      </c>
      <c r="D46" s="641"/>
      <c r="E46" s="641"/>
      <c r="F46" s="588" t="s">
        <v>87</v>
      </c>
      <c r="G46" s="593"/>
      <c r="H46" s="471" t="s">
        <v>84</v>
      </c>
      <c r="I46" s="642" t="s">
        <v>40</v>
      </c>
      <c r="J46" s="642"/>
      <c r="K46" s="642"/>
      <c r="L46" s="641" t="s">
        <v>72</v>
      </c>
      <c r="M46" s="641"/>
      <c r="N46" s="641"/>
    </row>
    <row r="47" spans="1:14" x14ac:dyDescent="0.25">
      <c r="A47" s="386">
        <v>42441</v>
      </c>
      <c r="B47" s="389">
        <v>13.3</v>
      </c>
      <c r="C47" s="641" t="s">
        <v>40</v>
      </c>
      <c r="D47" s="641"/>
      <c r="E47" s="641"/>
      <c r="F47" s="588" t="s">
        <v>88</v>
      </c>
      <c r="G47" s="593"/>
      <c r="H47" s="471" t="s">
        <v>89</v>
      </c>
      <c r="I47" s="642" t="s">
        <v>33</v>
      </c>
      <c r="J47" s="642"/>
      <c r="K47" s="642"/>
      <c r="L47" s="641" t="s">
        <v>77</v>
      </c>
      <c r="M47" s="641"/>
      <c r="N47" s="641"/>
    </row>
    <row r="48" spans="1:14" x14ac:dyDescent="0.25">
      <c r="A48" s="386">
        <v>42441</v>
      </c>
      <c r="B48" s="389">
        <v>16</v>
      </c>
      <c r="C48" s="641" t="s">
        <v>30</v>
      </c>
      <c r="D48" s="641"/>
      <c r="E48" s="641"/>
      <c r="F48" s="588" t="s">
        <v>90</v>
      </c>
      <c r="G48" s="593"/>
      <c r="H48" s="471" t="s">
        <v>87</v>
      </c>
      <c r="I48" s="642" t="s">
        <v>32</v>
      </c>
      <c r="J48" s="642"/>
      <c r="K48" s="642"/>
      <c r="L48" s="641" t="s">
        <v>72</v>
      </c>
      <c r="M48" s="641"/>
      <c r="N48" s="641"/>
    </row>
    <row r="49" spans="1:19" x14ac:dyDescent="0.25">
      <c r="A49" s="386">
        <v>42442</v>
      </c>
      <c r="B49" s="389">
        <v>15</v>
      </c>
      <c r="C49" s="641" t="s">
        <v>36</v>
      </c>
      <c r="D49" s="641"/>
      <c r="E49" s="641"/>
      <c r="F49" s="588" t="s">
        <v>91</v>
      </c>
      <c r="G49" s="593"/>
      <c r="H49" s="471" t="s">
        <v>92</v>
      </c>
      <c r="I49" s="642" t="s">
        <v>35</v>
      </c>
      <c r="J49" s="642"/>
      <c r="K49" s="642"/>
      <c r="L49" s="641" t="s">
        <v>71</v>
      </c>
      <c r="M49" s="641"/>
      <c r="N49" s="641"/>
    </row>
    <row r="50" spans="1:19" x14ac:dyDescent="0.25">
      <c r="A50" s="386">
        <v>42448</v>
      </c>
      <c r="B50" s="389">
        <v>14.3</v>
      </c>
      <c r="C50" s="641" t="s">
        <v>32</v>
      </c>
      <c r="D50" s="641"/>
      <c r="E50" s="641"/>
      <c r="F50" s="588" t="s">
        <v>93</v>
      </c>
      <c r="G50" s="593"/>
      <c r="H50" s="471" t="s">
        <v>94</v>
      </c>
      <c r="I50" s="642" t="s">
        <v>33</v>
      </c>
      <c r="J50" s="642"/>
      <c r="K50" s="642"/>
      <c r="L50" s="641" t="s">
        <v>74</v>
      </c>
      <c r="M50" s="641"/>
      <c r="N50" s="641"/>
    </row>
    <row r="51" spans="1:19" x14ac:dyDescent="0.25">
      <c r="A51" s="386">
        <v>42448</v>
      </c>
      <c r="B51" s="389">
        <v>17</v>
      </c>
      <c r="C51" s="641" t="s">
        <v>40</v>
      </c>
      <c r="D51" s="641"/>
      <c r="E51" s="641"/>
      <c r="F51" s="588" t="s">
        <v>95</v>
      </c>
      <c r="G51" s="593"/>
      <c r="H51" s="471" t="s">
        <v>90</v>
      </c>
      <c r="I51" s="642" t="s">
        <v>36</v>
      </c>
      <c r="J51" s="642"/>
      <c r="K51" s="642"/>
      <c r="L51" s="641" t="s">
        <v>77</v>
      </c>
      <c r="M51" s="641"/>
      <c r="N51" s="641"/>
    </row>
    <row r="52" spans="1:19" x14ac:dyDescent="0.25">
      <c r="A52" s="386">
        <v>42448</v>
      </c>
      <c r="B52" s="389">
        <v>20</v>
      </c>
      <c r="C52" s="641" t="s">
        <v>35</v>
      </c>
      <c r="D52" s="641"/>
      <c r="E52" s="641"/>
      <c r="F52" s="588" t="s">
        <v>87</v>
      </c>
      <c r="G52" s="593"/>
      <c r="H52" s="471">
        <v>31</v>
      </c>
      <c r="I52" s="642" t="s">
        <v>30</v>
      </c>
      <c r="J52" s="642"/>
      <c r="K52" s="642"/>
      <c r="L52" s="641" t="s">
        <v>75</v>
      </c>
      <c r="M52" s="641"/>
      <c r="N52" s="641"/>
    </row>
    <row r="53" spans="1:19" x14ac:dyDescent="0.25">
      <c r="A53" s="410"/>
      <c r="B53" s="411" t="s">
        <v>59</v>
      </c>
      <c r="C53" s="412"/>
      <c r="D53" s="413"/>
      <c r="E53" s="412"/>
      <c r="F53" s="413"/>
      <c r="G53" s="596"/>
      <c r="H53" s="412"/>
      <c r="I53" s="412"/>
      <c r="J53" s="412"/>
      <c r="K53" s="412"/>
      <c r="L53" s="412"/>
      <c r="M53" s="412"/>
      <c r="N53" s="412"/>
      <c r="O53" s="392"/>
      <c r="P53" s="645"/>
      <c r="Q53" s="645"/>
      <c r="R53" s="390"/>
      <c r="S53" s="390"/>
    </row>
    <row r="54" spans="1:19" x14ac:dyDescent="0.25">
      <c r="A54" s="643"/>
      <c r="B54" s="643"/>
      <c r="C54" s="391"/>
      <c r="D54" s="391"/>
      <c r="E54" s="391"/>
      <c r="F54" s="588">
        <v>2015</v>
      </c>
      <c r="G54" s="594"/>
      <c r="H54" s="391"/>
      <c r="I54" s="393"/>
      <c r="J54" s="393"/>
      <c r="K54" s="393"/>
      <c r="L54" s="393"/>
      <c r="M54" s="393"/>
      <c r="N54" s="393"/>
      <c r="O54" s="392"/>
      <c r="P54" s="392"/>
      <c r="Q54" s="392"/>
      <c r="R54" s="392"/>
      <c r="S54" s="392"/>
    </row>
    <row r="55" spans="1:19" x14ac:dyDescent="0.25">
      <c r="A55" s="386">
        <v>42041</v>
      </c>
      <c r="B55" s="389">
        <v>20.05</v>
      </c>
      <c r="C55" s="641"/>
      <c r="D55" s="641"/>
      <c r="E55" s="470" t="s">
        <v>32</v>
      </c>
      <c r="F55" s="588">
        <v>16</v>
      </c>
      <c r="G55" s="593"/>
      <c r="H55" s="414">
        <v>21</v>
      </c>
      <c r="I55" s="642" t="s">
        <v>30</v>
      </c>
      <c r="J55" s="642"/>
      <c r="K55" s="642"/>
      <c r="L55" s="642"/>
      <c r="M55" s="462" t="s">
        <v>96</v>
      </c>
      <c r="N55" s="462"/>
      <c r="O55" s="475"/>
      <c r="P55" s="644"/>
      <c r="Q55" s="644"/>
      <c r="R55" s="644"/>
    </row>
    <row r="56" spans="1:19" x14ac:dyDescent="0.25">
      <c r="A56" s="386">
        <v>42042</v>
      </c>
      <c r="B56" s="389">
        <v>14.3</v>
      </c>
      <c r="C56" s="641"/>
      <c r="D56" s="641"/>
      <c r="E56" s="470" t="s">
        <v>33</v>
      </c>
      <c r="F56" s="588">
        <v>3</v>
      </c>
      <c r="G56" s="593"/>
      <c r="H56" s="414">
        <v>26</v>
      </c>
      <c r="I56" s="642" t="s">
        <v>40</v>
      </c>
      <c r="J56" s="642"/>
      <c r="K56" s="642"/>
      <c r="L56" s="642"/>
      <c r="M56" s="471" t="s">
        <v>73</v>
      </c>
      <c r="N56" s="471"/>
      <c r="O56" s="475"/>
      <c r="P56" s="644"/>
      <c r="Q56" s="644"/>
      <c r="R56" s="644"/>
    </row>
    <row r="57" spans="1:19" x14ac:dyDescent="0.25">
      <c r="A57" s="386">
        <v>42042</v>
      </c>
      <c r="B57" s="389">
        <v>17</v>
      </c>
      <c r="C57" s="641"/>
      <c r="D57" s="641"/>
      <c r="E57" s="470" t="s">
        <v>35</v>
      </c>
      <c r="F57" s="588">
        <v>15</v>
      </c>
      <c r="G57" s="593"/>
      <c r="H57" s="414">
        <v>8</v>
      </c>
      <c r="I57" s="642" t="s">
        <v>36</v>
      </c>
      <c r="J57" s="642"/>
      <c r="K57" s="642"/>
      <c r="L57" s="642"/>
      <c r="M57" s="471" t="s">
        <v>75</v>
      </c>
      <c r="N57" s="471"/>
      <c r="O57" s="475"/>
      <c r="P57" s="644"/>
      <c r="Q57" s="644"/>
      <c r="R57" s="644"/>
    </row>
    <row r="58" spans="1:19" x14ac:dyDescent="0.25">
      <c r="A58" s="386">
        <v>42049</v>
      </c>
      <c r="B58" s="389">
        <v>14.3</v>
      </c>
      <c r="C58" s="641"/>
      <c r="D58" s="641"/>
      <c r="E58" s="470" t="s">
        <v>30</v>
      </c>
      <c r="F58" s="588">
        <v>47</v>
      </c>
      <c r="G58" s="593"/>
      <c r="H58" s="414">
        <v>17</v>
      </c>
      <c r="I58" s="642" t="s">
        <v>33</v>
      </c>
      <c r="J58" s="642"/>
      <c r="K58" s="642"/>
      <c r="L58" s="642"/>
      <c r="M58" s="471" t="s">
        <v>72</v>
      </c>
      <c r="N58" s="471"/>
      <c r="O58" s="475"/>
      <c r="P58" s="644"/>
      <c r="Q58" s="644"/>
      <c r="R58" s="644"/>
    </row>
    <row r="59" spans="1:19" x14ac:dyDescent="0.25">
      <c r="A59" s="386">
        <v>42049</v>
      </c>
      <c r="B59" s="389">
        <v>17</v>
      </c>
      <c r="C59" s="641"/>
      <c r="D59" s="641"/>
      <c r="E59" s="470" t="s">
        <v>40</v>
      </c>
      <c r="F59" s="588">
        <v>18</v>
      </c>
      <c r="G59" s="593"/>
      <c r="H59" s="414">
        <v>11</v>
      </c>
      <c r="I59" s="642" t="s">
        <v>35</v>
      </c>
      <c r="J59" s="642"/>
      <c r="K59" s="642"/>
      <c r="L59" s="642"/>
      <c r="M59" s="471" t="s">
        <v>77</v>
      </c>
      <c r="N59" s="471"/>
      <c r="O59" s="475"/>
      <c r="P59" s="644"/>
      <c r="Q59" s="644"/>
      <c r="R59" s="644"/>
    </row>
    <row r="60" spans="1:19" x14ac:dyDescent="0.25">
      <c r="A60" s="386">
        <v>42050</v>
      </c>
      <c r="B60" s="389">
        <v>15</v>
      </c>
      <c r="C60" s="641"/>
      <c r="D60" s="641"/>
      <c r="E60" s="470" t="s">
        <v>36</v>
      </c>
      <c r="F60" s="588">
        <v>23</v>
      </c>
      <c r="G60" s="593"/>
      <c r="H60" s="414">
        <v>26</v>
      </c>
      <c r="I60" s="642" t="s">
        <v>32</v>
      </c>
      <c r="J60" s="642"/>
      <c r="K60" s="642"/>
      <c r="L60" s="642"/>
      <c r="M60" s="471" t="s">
        <v>71</v>
      </c>
      <c r="N60" s="471"/>
      <c r="O60" s="475"/>
      <c r="P60" s="644"/>
      <c r="Q60" s="644"/>
      <c r="R60" s="644"/>
    </row>
    <row r="61" spans="1:19" x14ac:dyDescent="0.25">
      <c r="A61" s="386">
        <v>42063</v>
      </c>
      <c r="B61" s="389">
        <v>14.3</v>
      </c>
      <c r="C61" s="641"/>
      <c r="D61" s="641"/>
      <c r="E61" s="470" t="s">
        <v>36</v>
      </c>
      <c r="F61" s="588">
        <v>19</v>
      </c>
      <c r="G61" s="593"/>
      <c r="H61" s="414">
        <v>22</v>
      </c>
      <c r="I61" s="642" t="s">
        <v>33</v>
      </c>
      <c r="J61" s="642"/>
      <c r="K61" s="642"/>
      <c r="L61" s="642"/>
      <c r="M61" s="471" t="s">
        <v>71</v>
      </c>
      <c r="N61" s="471"/>
      <c r="O61" s="475"/>
      <c r="P61" s="644"/>
      <c r="Q61" s="644"/>
      <c r="R61" s="644"/>
    </row>
    <row r="62" spans="1:19" x14ac:dyDescent="0.25">
      <c r="A62" s="386">
        <v>42063</v>
      </c>
      <c r="B62" s="389">
        <v>17</v>
      </c>
      <c r="C62" s="641"/>
      <c r="D62" s="641"/>
      <c r="E62" s="470" t="s">
        <v>35</v>
      </c>
      <c r="F62" s="588">
        <v>13</v>
      </c>
      <c r="G62" s="593"/>
      <c r="H62" s="414">
        <v>20</v>
      </c>
      <c r="I62" s="642" t="s">
        <v>32</v>
      </c>
      <c r="J62" s="642"/>
      <c r="K62" s="642"/>
      <c r="L62" s="642"/>
      <c r="M62" s="471" t="s">
        <v>75</v>
      </c>
      <c r="N62" s="471"/>
      <c r="O62" s="475"/>
      <c r="P62" s="644"/>
      <c r="Q62" s="644"/>
      <c r="R62" s="644"/>
    </row>
    <row r="63" spans="1:19" x14ac:dyDescent="0.25">
      <c r="A63" s="386">
        <v>42064</v>
      </c>
      <c r="B63" s="389">
        <v>15</v>
      </c>
      <c r="C63" s="641"/>
      <c r="D63" s="641"/>
      <c r="E63" s="470" t="s">
        <v>40</v>
      </c>
      <c r="F63" s="588">
        <v>19</v>
      </c>
      <c r="G63" s="593"/>
      <c r="H63" s="414">
        <v>9</v>
      </c>
      <c r="I63" s="642" t="s">
        <v>30</v>
      </c>
      <c r="J63" s="642"/>
      <c r="K63" s="642"/>
      <c r="L63" s="642"/>
      <c r="M63" s="471" t="s">
        <v>77</v>
      </c>
      <c r="N63" s="471"/>
      <c r="O63" s="475"/>
      <c r="P63" s="644"/>
      <c r="Q63" s="644"/>
      <c r="R63" s="644"/>
    </row>
    <row r="64" spans="1:19" x14ac:dyDescent="0.25">
      <c r="A64" s="386">
        <v>42077</v>
      </c>
      <c r="B64" s="389">
        <v>14.3</v>
      </c>
      <c r="C64" s="641"/>
      <c r="D64" s="641"/>
      <c r="E64" s="470" t="s">
        <v>32</v>
      </c>
      <c r="F64" s="588">
        <v>23</v>
      </c>
      <c r="G64" s="593"/>
      <c r="H64" s="414">
        <v>16</v>
      </c>
      <c r="I64" s="642" t="s">
        <v>40</v>
      </c>
      <c r="J64" s="642"/>
      <c r="K64" s="642"/>
      <c r="L64" s="642"/>
      <c r="M64" s="471" t="s">
        <v>96</v>
      </c>
      <c r="N64" s="471"/>
      <c r="O64" s="475"/>
      <c r="P64" s="644"/>
      <c r="Q64" s="644"/>
      <c r="R64" s="644"/>
    </row>
    <row r="65" spans="1:18" x14ac:dyDescent="0.25">
      <c r="A65" s="386">
        <v>42077</v>
      </c>
      <c r="B65" s="389">
        <v>17</v>
      </c>
      <c r="C65" s="641"/>
      <c r="D65" s="641"/>
      <c r="E65" s="470" t="s">
        <v>30</v>
      </c>
      <c r="F65" s="588">
        <v>25</v>
      </c>
      <c r="G65" s="593"/>
      <c r="H65" s="414">
        <v>13</v>
      </c>
      <c r="I65" s="642" t="s">
        <v>36</v>
      </c>
      <c r="J65" s="642"/>
      <c r="K65" s="642"/>
      <c r="L65" s="642"/>
      <c r="M65" s="471" t="s">
        <v>72</v>
      </c>
      <c r="N65" s="471"/>
      <c r="O65" s="475"/>
      <c r="P65" s="644"/>
      <c r="Q65" s="644"/>
      <c r="R65" s="644"/>
    </row>
    <row r="66" spans="1:18" x14ac:dyDescent="0.25">
      <c r="A66" s="386">
        <v>42078</v>
      </c>
      <c r="B66" s="389">
        <v>15</v>
      </c>
      <c r="C66" s="641"/>
      <c r="D66" s="641"/>
      <c r="E66" s="470" t="s">
        <v>33</v>
      </c>
      <c r="F66" s="588">
        <v>0</v>
      </c>
      <c r="G66" s="593"/>
      <c r="H66" s="414">
        <v>29</v>
      </c>
      <c r="I66" s="642" t="s">
        <v>35</v>
      </c>
      <c r="J66" s="642"/>
      <c r="K66" s="642"/>
      <c r="L66" s="642"/>
      <c r="M66" s="471" t="s">
        <v>73</v>
      </c>
      <c r="N66" s="471"/>
      <c r="O66" s="475"/>
      <c r="P66" s="644"/>
      <c r="Q66" s="644"/>
      <c r="R66" s="644"/>
    </row>
    <row r="67" spans="1:18" x14ac:dyDescent="0.25">
      <c r="A67" s="386">
        <v>42084</v>
      </c>
      <c r="B67" s="389">
        <v>12.3</v>
      </c>
      <c r="C67" s="641"/>
      <c r="D67" s="641"/>
      <c r="E67" s="470" t="s">
        <v>33</v>
      </c>
      <c r="F67" s="588">
        <v>20</v>
      </c>
      <c r="G67" s="593"/>
      <c r="H67" s="414">
        <v>61</v>
      </c>
      <c r="I67" s="642" t="s">
        <v>32</v>
      </c>
      <c r="J67" s="642"/>
      <c r="K67" s="642"/>
      <c r="L67" s="642"/>
      <c r="M67" s="471" t="s">
        <v>73</v>
      </c>
      <c r="N67" s="471"/>
      <c r="O67" s="475"/>
      <c r="P67" s="644"/>
      <c r="Q67" s="644"/>
      <c r="R67" s="644"/>
    </row>
    <row r="68" spans="1:18" x14ac:dyDescent="0.25">
      <c r="A68" s="386">
        <v>42084</v>
      </c>
      <c r="B68" s="389">
        <v>14.3</v>
      </c>
      <c r="C68" s="641"/>
      <c r="D68" s="641"/>
      <c r="E68" s="470" t="s">
        <v>36</v>
      </c>
      <c r="F68" s="588">
        <v>10</v>
      </c>
      <c r="G68" s="593"/>
      <c r="H68" s="414">
        <v>40</v>
      </c>
      <c r="I68" s="642" t="s">
        <v>40</v>
      </c>
      <c r="J68" s="642"/>
      <c r="K68" s="642"/>
      <c r="L68" s="642"/>
      <c r="M68" s="471" t="s">
        <v>71</v>
      </c>
      <c r="N68" s="471"/>
      <c r="O68" s="475"/>
      <c r="P68" s="644"/>
      <c r="Q68" s="644"/>
      <c r="R68" s="644"/>
    </row>
    <row r="69" spans="1:18" x14ac:dyDescent="0.25">
      <c r="A69" s="386">
        <v>42084</v>
      </c>
      <c r="B69" s="389">
        <v>17</v>
      </c>
      <c r="C69" s="641"/>
      <c r="D69" s="641"/>
      <c r="E69" s="470" t="s">
        <v>30</v>
      </c>
      <c r="F69" s="588">
        <v>55</v>
      </c>
      <c r="G69" s="593"/>
      <c r="H69" s="414">
        <v>35</v>
      </c>
      <c r="I69" s="642" t="s">
        <v>35</v>
      </c>
      <c r="J69" s="642"/>
      <c r="K69" s="642"/>
      <c r="L69" s="642"/>
      <c r="M69" s="471" t="s">
        <v>72</v>
      </c>
      <c r="N69" s="471"/>
      <c r="O69" s="475"/>
      <c r="P69" s="644"/>
      <c r="Q69" s="644"/>
      <c r="R69" s="644"/>
    </row>
    <row r="70" spans="1:18" x14ac:dyDescent="0.25">
      <c r="A70" s="19" t="s">
        <v>28</v>
      </c>
    </row>
  </sheetData>
  <mergeCells count="185">
    <mergeCell ref="C14:E14"/>
    <mergeCell ref="I14:K14"/>
    <mergeCell ref="L14:N14"/>
    <mergeCell ref="C15:E15"/>
    <mergeCell ref="I15:K15"/>
    <mergeCell ref="L15:N15"/>
    <mergeCell ref="C16:E16"/>
    <mergeCell ref="I16:K16"/>
    <mergeCell ref="L16:N16"/>
    <mergeCell ref="C11:E11"/>
    <mergeCell ref="I11:K11"/>
    <mergeCell ref="L11:N11"/>
    <mergeCell ref="C12:E12"/>
    <mergeCell ref="I12:K12"/>
    <mergeCell ref="L12:N12"/>
    <mergeCell ref="C13:E13"/>
    <mergeCell ref="I13:K13"/>
    <mergeCell ref="L13:N13"/>
    <mergeCell ref="C8:E8"/>
    <mergeCell ref="I8:K8"/>
    <mergeCell ref="L8:N8"/>
    <mergeCell ref="C9:E9"/>
    <mergeCell ref="I9:K9"/>
    <mergeCell ref="L9:N9"/>
    <mergeCell ref="C10:E10"/>
    <mergeCell ref="I10:K10"/>
    <mergeCell ref="L10:N10"/>
    <mergeCell ref="C5:E5"/>
    <mergeCell ref="I5:K5"/>
    <mergeCell ref="L5:N5"/>
    <mergeCell ref="C6:E6"/>
    <mergeCell ref="I6:K6"/>
    <mergeCell ref="L6:N6"/>
    <mergeCell ref="C7:E7"/>
    <mergeCell ref="I7:K7"/>
    <mergeCell ref="L7:N7"/>
    <mergeCell ref="A1:B1"/>
    <mergeCell ref="C2:E2"/>
    <mergeCell ref="I2:K2"/>
    <mergeCell ref="L2:N2"/>
    <mergeCell ref="C3:E3"/>
    <mergeCell ref="I3:K3"/>
    <mergeCell ref="L3:N3"/>
    <mergeCell ref="C4:E4"/>
    <mergeCell ref="I4:K4"/>
    <mergeCell ref="L4:N4"/>
    <mergeCell ref="C34:E34"/>
    <mergeCell ref="I34:K34"/>
    <mergeCell ref="L34:N34"/>
    <mergeCell ref="C32:E32"/>
    <mergeCell ref="I32:K32"/>
    <mergeCell ref="L32:N32"/>
    <mergeCell ref="C33:E33"/>
    <mergeCell ref="I33:K33"/>
    <mergeCell ref="L33:N33"/>
    <mergeCell ref="C29:E29"/>
    <mergeCell ref="I29:K29"/>
    <mergeCell ref="L29:N29"/>
    <mergeCell ref="C30:E30"/>
    <mergeCell ref="I30:K30"/>
    <mergeCell ref="L30:N30"/>
    <mergeCell ref="C31:E31"/>
    <mergeCell ref="I31:K31"/>
    <mergeCell ref="L31:N31"/>
    <mergeCell ref="L25:N25"/>
    <mergeCell ref="C26:E26"/>
    <mergeCell ref="I26:K26"/>
    <mergeCell ref="L26:N26"/>
    <mergeCell ref="C27:E27"/>
    <mergeCell ref="I27:K27"/>
    <mergeCell ref="L27:N27"/>
    <mergeCell ref="C28:E28"/>
    <mergeCell ref="I28:K28"/>
    <mergeCell ref="L28:N28"/>
    <mergeCell ref="P53:Q53"/>
    <mergeCell ref="C55:D55"/>
    <mergeCell ref="I55:L55"/>
    <mergeCell ref="P55:R55"/>
    <mergeCell ref="A19:B19"/>
    <mergeCell ref="C20:E20"/>
    <mergeCell ref="I20:K20"/>
    <mergeCell ref="L20:N20"/>
    <mergeCell ref="C21:E21"/>
    <mergeCell ref="I21:K21"/>
    <mergeCell ref="L21:N21"/>
    <mergeCell ref="C22:E22"/>
    <mergeCell ref="I22:K22"/>
    <mergeCell ref="L22:N22"/>
    <mergeCell ref="C23:E23"/>
    <mergeCell ref="I23:K23"/>
    <mergeCell ref="L23:N23"/>
    <mergeCell ref="C24:E24"/>
    <mergeCell ref="I24:K24"/>
    <mergeCell ref="L24:N24"/>
    <mergeCell ref="C25:E25"/>
    <mergeCell ref="I25:K25"/>
    <mergeCell ref="A37:B37"/>
    <mergeCell ref="C44:E44"/>
    <mergeCell ref="P56:R56"/>
    <mergeCell ref="C57:D57"/>
    <mergeCell ref="I57:L57"/>
    <mergeCell ref="P57:R57"/>
    <mergeCell ref="C56:D56"/>
    <mergeCell ref="I56:L56"/>
    <mergeCell ref="P58:R58"/>
    <mergeCell ref="C59:D59"/>
    <mergeCell ref="I59:L59"/>
    <mergeCell ref="P59:R59"/>
    <mergeCell ref="C58:D58"/>
    <mergeCell ref="I58:L58"/>
    <mergeCell ref="P60:R60"/>
    <mergeCell ref="C61:D61"/>
    <mergeCell ref="I61:L61"/>
    <mergeCell ref="P61:R61"/>
    <mergeCell ref="C60:D60"/>
    <mergeCell ref="I60:L60"/>
    <mergeCell ref="P62:R62"/>
    <mergeCell ref="C63:D63"/>
    <mergeCell ref="I63:L63"/>
    <mergeCell ref="P63:R63"/>
    <mergeCell ref="C62:D62"/>
    <mergeCell ref="I62:L62"/>
    <mergeCell ref="P64:R64"/>
    <mergeCell ref="C65:D65"/>
    <mergeCell ref="I65:L65"/>
    <mergeCell ref="P65:R65"/>
    <mergeCell ref="C64:D64"/>
    <mergeCell ref="I64:L64"/>
    <mergeCell ref="P66:R66"/>
    <mergeCell ref="C67:D67"/>
    <mergeCell ref="I67:L67"/>
    <mergeCell ref="P67:R67"/>
    <mergeCell ref="C66:D66"/>
    <mergeCell ref="I66:L66"/>
    <mergeCell ref="P68:R68"/>
    <mergeCell ref="C69:D69"/>
    <mergeCell ref="I69:L69"/>
    <mergeCell ref="P69:R69"/>
    <mergeCell ref="C68:D68"/>
    <mergeCell ref="I68:L68"/>
    <mergeCell ref="C38:E38"/>
    <mergeCell ref="I38:K38"/>
    <mergeCell ref="L38:N38"/>
    <mergeCell ref="C39:E39"/>
    <mergeCell ref="I39:K39"/>
    <mergeCell ref="L39:N39"/>
    <mergeCell ref="C40:E40"/>
    <mergeCell ref="I40:K40"/>
    <mergeCell ref="L40:N40"/>
    <mergeCell ref="C41:E41"/>
    <mergeCell ref="I41:K41"/>
    <mergeCell ref="L41:N41"/>
    <mergeCell ref="C42:E42"/>
    <mergeCell ref="I42:K42"/>
    <mergeCell ref="L42:N42"/>
    <mergeCell ref="C43:E43"/>
    <mergeCell ref="I43:K43"/>
    <mergeCell ref="L43:N43"/>
    <mergeCell ref="I44:K44"/>
    <mergeCell ref="L44:N44"/>
    <mergeCell ref="C45:E45"/>
    <mergeCell ref="I45:K45"/>
    <mergeCell ref="L45:N45"/>
    <mergeCell ref="C46:E46"/>
    <mergeCell ref="I46:K46"/>
    <mergeCell ref="L46:N46"/>
    <mergeCell ref="C47:E47"/>
    <mergeCell ref="I47:K47"/>
    <mergeCell ref="L47:N47"/>
    <mergeCell ref="C48:E48"/>
    <mergeCell ref="I48:K48"/>
    <mergeCell ref="L48:N48"/>
    <mergeCell ref="C49:E49"/>
    <mergeCell ref="I49:K49"/>
    <mergeCell ref="L49:N49"/>
    <mergeCell ref="A54:B54"/>
    <mergeCell ref="C50:E50"/>
    <mergeCell ref="I50:K50"/>
    <mergeCell ref="L50:N50"/>
    <mergeCell ref="C51:E51"/>
    <mergeCell ref="I51:K51"/>
    <mergeCell ref="L51:N51"/>
    <mergeCell ref="C52:E52"/>
    <mergeCell ref="I52:K52"/>
    <mergeCell ref="L52:N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workbookViewId="0">
      <selection activeCell="B17" sqref="B17"/>
    </sheetView>
  </sheetViews>
  <sheetFormatPr defaultRowHeight="15" x14ac:dyDescent="0.25"/>
  <cols>
    <col min="1" max="1" width="8.85546875" bestFit="1" customWidth="1"/>
    <col min="3" max="3" width="14.140625" bestFit="1" customWidth="1"/>
    <col min="4" max="4" width="7.7109375" customWidth="1"/>
  </cols>
  <sheetData>
    <row r="1" spans="1:18" ht="15.75" thickBot="1" x14ac:dyDescent="0.3"/>
    <row r="2" spans="1:18" ht="15" customHeight="1" thickBot="1" x14ac:dyDescent="0.3">
      <c r="A2" s="460"/>
      <c r="B2" s="655" t="s">
        <v>55</v>
      </c>
      <c r="C2" s="656"/>
      <c r="D2" s="651" t="s">
        <v>56</v>
      </c>
      <c r="E2" s="652"/>
      <c r="F2" s="296" t="s">
        <v>57</v>
      </c>
      <c r="H2" s="648" t="s">
        <v>59</v>
      </c>
      <c r="I2" s="646" t="s">
        <v>97</v>
      </c>
      <c r="J2" s="647"/>
      <c r="K2" s="646" t="s">
        <v>98</v>
      </c>
      <c r="L2" s="650"/>
      <c r="M2" s="650"/>
      <c r="N2" s="650"/>
      <c r="O2" s="647"/>
      <c r="P2" s="416" t="s">
        <v>99</v>
      </c>
      <c r="Q2" s="646" t="s">
        <v>100</v>
      </c>
      <c r="R2" s="647"/>
    </row>
    <row r="3" spans="1:18" ht="15" customHeight="1" thickBot="1" x14ac:dyDescent="0.3">
      <c r="A3" s="401" t="s">
        <v>35</v>
      </c>
      <c r="B3" s="602">
        <v>0</v>
      </c>
      <c r="C3" s="569"/>
      <c r="D3" s="297">
        <v>0</v>
      </c>
      <c r="E3" s="298"/>
      <c r="F3" s="299">
        <f>SUM(B3+D3*2)</f>
        <v>0</v>
      </c>
      <c r="H3" s="649"/>
      <c r="I3" s="417" t="s">
        <v>4</v>
      </c>
      <c r="J3" s="417" t="s">
        <v>5</v>
      </c>
      <c r="K3" s="418" t="s">
        <v>101</v>
      </c>
      <c r="L3" s="419" t="s">
        <v>102</v>
      </c>
      <c r="M3" s="419" t="s">
        <v>103</v>
      </c>
      <c r="N3" s="420" t="s">
        <v>104</v>
      </c>
      <c r="O3" s="421" t="s">
        <v>105</v>
      </c>
      <c r="P3" s="422" t="s">
        <v>106</v>
      </c>
      <c r="Q3" s="418" t="s">
        <v>4</v>
      </c>
      <c r="R3" s="421" t="s">
        <v>5</v>
      </c>
    </row>
    <row r="4" spans="1:18" ht="15" customHeight="1" thickBot="1" x14ac:dyDescent="0.3">
      <c r="A4" s="144" t="s">
        <v>36</v>
      </c>
      <c r="B4" s="301">
        <v>0</v>
      </c>
      <c r="C4" s="302"/>
      <c r="D4" s="297">
        <v>0</v>
      </c>
      <c r="E4" s="298"/>
      <c r="F4" s="299">
        <v>0</v>
      </c>
      <c r="H4" s="455" t="s">
        <v>30</v>
      </c>
      <c r="I4" s="423">
        <v>0</v>
      </c>
      <c r="J4" s="423">
        <v>0</v>
      </c>
      <c r="K4" s="423">
        <v>20</v>
      </c>
      <c r="L4" s="423">
        <v>0</v>
      </c>
      <c r="M4" s="423">
        <v>0</v>
      </c>
      <c r="N4" s="423">
        <v>0</v>
      </c>
      <c r="O4" s="424">
        <f t="shared" ref="O4:O9" si="0">SUM(K4:N4)</f>
        <v>20</v>
      </c>
      <c r="P4" s="423">
        <v>0</v>
      </c>
      <c r="Q4" s="449">
        <f t="shared" ref="Q4" si="1">SUM(I4/O4)*10</f>
        <v>0</v>
      </c>
      <c r="R4" s="450">
        <f t="shared" ref="R4" si="2">SUM(J4/O4)*10</f>
        <v>0</v>
      </c>
    </row>
    <row r="5" spans="1:18" ht="15" customHeight="1" thickBot="1" x14ac:dyDescent="0.3">
      <c r="A5" s="77" t="s">
        <v>40</v>
      </c>
      <c r="B5" s="300">
        <v>1</v>
      </c>
      <c r="C5" s="569" t="s">
        <v>419</v>
      </c>
      <c r="D5" s="297">
        <v>0</v>
      </c>
      <c r="E5" s="298"/>
      <c r="F5" s="299">
        <f>SUM(B5+D5*2)</f>
        <v>1</v>
      </c>
      <c r="H5" s="400" t="s">
        <v>35</v>
      </c>
      <c r="I5" s="423">
        <v>0</v>
      </c>
      <c r="J5" s="423">
        <v>0</v>
      </c>
      <c r="K5" s="423">
        <v>0</v>
      </c>
      <c r="L5" s="423">
        <v>0</v>
      </c>
      <c r="M5" s="423">
        <v>0</v>
      </c>
      <c r="N5" s="423">
        <v>0</v>
      </c>
      <c r="O5" s="424">
        <f t="shared" si="0"/>
        <v>0</v>
      </c>
      <c r="P5" s="423">
        <v>0</v>
      </c>
      <c r="Q5" s="449">
        <v>0</v>
      </c>
      <c r="R5" s="450">
        <v>0</v>
      </c>
    </row>
    <row r="6" spans="1:18" ht="15" customHeight="1" thickBot="1" x14ac:dyDescent="0.3">
      <c r="A6" s="472" t="s">
        <v>30</v>
      </c>
      <c r="B6" s="301">
        <v>2</v>
      </c>
      <c r="C6" s="302" t="s">
        <v>400</v>
      </c>
      <c r="D6" s="297">
        <v>0</v>
      </c>
      <c r="E6" s="298"/>
      <c r="F6" s="299">
        <f>SUM(B6+D6*2)</f>
        <v>2</v>
      </c>
      <c r="H6" s="76" t="s">
        <v>40</v>
      </c>
      <c r="I6" s="423">
        <v>0</v>
      </c>
      <c r="J6" s="423">
        <v>5</v>
      </c>
      <c r="K6" s="423">
        <v>10</v>
      </c>
      <c r="L6" s="423">
        <v>0</v>
      </c>
      <c r="M6" s="423">
        <v>0</v>
      </c>
      <c r="N6" s="423">
        <v>0</v>
      </c>
      <c r="O6" s="424">
        <f t="shared" si="0"/>
        <v>10</v>
      </c>
      <c r="P6" s="423">
        <v>0</v>
      </c>
      <c r="Q6" s="449">
        <f t="shared" ref="Q6:Q7" si="3">SUM(I6/O6)*10</f>
        <v>0</v>
      </c>
      <c r="R6" s="450">
        <f t="shared" ref="R6:R7" si="4">SUM(J6/O6)*10</f>
        <v>5</v>
      </c>
    </row>
    <row r="7" spans="1:18" ht="15" customHeight="1" thickBot="1" x14ac:dyDescent="0.3">
      <c r="A7" s="473" t="s">
        <v>33</v>
      </c>
      <c r="B7" s="300">
        <v>2</v>
      </c>
      <c r="C7" s="303" t="s">
        <v>406</v>
      </c>
      <c r="D7" s="297">
        <v>0</v>
      </c>
      <c r="E7" s="298"/>
      <c r="F7" s="299">
        <f>SUM(B7+D7*2)</f>
        <v>2</v>
      </c>
      <c r="H7" s="452" t="s">
        <v>33</v>
      </c>
      <c r="I7" s="423">
        <v>0</v>
      </c>
      <c r="J7" s="423">
        <v>0</v>
      </c>
      <c r="K7" s="423">
        <v>4</v>
      </c>
      <c r="L7" s="423">
        <v>0</v>
      </c>
      <c r="M7" s="423">
        <v>0</v>
      </c>
      <c r="N7" s="423">
        <v>0</v>
      </c>
      <c r="O7" s="424">
        <f t="shared" si="0"/>
        <v>4</v>
      </c>
      <c r="P7" s="423">
        <v>0</v>
      </c>
      <c r="Q7" s="449">
        <f t="shared" si="3"/>
        <v>0</v>
      </c>
      <c r="R7" s="450">
        <f t="shared" si="4"/>
        <v>0</v>
      </c>
    </row>
    <row r="8" spans="1:18" ht="15" customHeight="1" thickBot="1" x14ac:dyDescent="0.3">
      <c r="A8" s="12" t="s">
        <v>32</v>
      </c>
      <c r="B8" s="301">
        <v>2</v>
      </c>
      <c r="C8" s="302" t="s">
        <v>407</v>
      </c>
      <c r="D8" s="297">
        <v>0</v>
      </c>
      <c r="E8" s="298"/>
      <c r="F8" s="299">
        <f>SUM(B8+D8*2)</f>
        <v>2</v>
      </c>
      <c r="H8" s="143" t="s">
        <v>36</v>
      </c>
      <c r="I8" s="423">
        <v>0</v>
      </c>
      <c r="J8" s="423">
        <v>0</v>
      </c>
      <c r="K8" s="423">
        <v>0</v>
      </c>
      <c r="L8" s="423">
        <v>0</v>
      </c>
      <c r="M8" s="423">
        <v>0</v>
      </c>
      <c r="N8" s="423">
        <v>0</v>
      </c>
      <c r="O8" s="424">
        <f t="shared" si="0"/>
        <v>0</v>
      </c>
      <c r="P8" s="423">
        <v>0</v>
      </c>
      <c r="Q8" s="449">
        <v>0</v>
      </c>
      <c r="R8" s="450">
        <v>0</v>
      </c>
    </row>
    <row r="9" spans="1:18" ht="15" customHeight="1" thickBot="1" x14ac:dyDescent="0.3">
      <c r="A9" s="474" t="s">
        <v>58</v>
      </c>
      <c r="B9" s="300">
        <f>SUM(B3:B8)</f>
        <v>7</v>
      </c>
      <c r="C9" s="303"/>
      <c r="D9" s="304">
        <f>SUM(D3:D8)</f>
        <v>0</v>
      </c>
      <c r="E9" s="305"/>
      <c r="F9" s="296" t="s">
        <v>59</v>
      </c>
      <c r="H9" s="11" t="s">
        <v>32</v>
      </c>
      <c r="I9" s="423">
        <v>7</v>
      </c>
      <c r="J9" s="423">
        <v>0</v>
      </c>
      <c r="K9" s="423">
        <v>18</v>
      </c>
      <c r="L9" s="423">
        <v>2</v>
      </c>
      <c r="M9" s="423">
        <v>0</v>
      </c>
      <c r="N9" s="423">
        <v>0</v>
      </c>
      <c r="O9" s="424">
        <f t="shared" si="0"/>
        <v>20</v>
      </c>
      <c r="P9" s="423">
        <v>0</v>
      </c>
      <c r="Q9" s="449">
        <f t="shared" ref="Q9" si="5">SUM(I9/O9)*10</f>
        <v>3.5</v>
      </c>
      <c r="R9" s="450">
        <f t="shared" ref="R9" si="6">SUM(J9/O9)*10</f>
        <v>0</v>
      </c>
    </row>
    <row r="10" spans="1:18" ht="15.75" thickBot="1" x14ac:dyDescent="0.3">
      <c r="D10" s="306"/>
      <c r="E10" s="307"/>
      <c r="H10" s="433" t="s">
        <v>58</v>
      </c>
      <c r="I10" s="427">
        <f>SUM(I4:I9)</f>
        <v>7</v>
      </c>
      <c r="J10" s="427">
        <f>SUM(J4:J9)</f>
        <v>5</v>
      </c>
      <c r="K10" s="427">
        <f t="shared" ref="K10:P10" si="7">SUM(K4:K9)</f>
        <v>52</v>
      </c>
      <c r="L10" s="427">
        <f t="shared" si="7"/>
        <v>2</v>
      </c>
      <c r="M10" s="427">
        <f t="shared" si="7"/>
        <v>0</v>
      </c>
      <c r="N10" s="427">
        <f t="shared" si="7"/>
        <v>0</v>
      </c>
      <c r="O10" s="427">
        <f t="shared" si="7"/>
        <v>54</v>
      </c>
      <c r="P10" s="427">
        <f t="shared" si="7"/>
        <v>0</v>
      </c>
      <c r="Q10" s="430">
        <f t="shared" ref="Q10" si="8">SUM(I10/O10)*10</f>
        <v>1.2962962962962963</v>
      </c>
      <c r="R10" s="431">
        <f t="shared" ref="R10" si="9">SUM(J10/O10)*10</f>
        <v>0.92592592592592582</v>
      </c>
    </row>
    <row r="11" spans="1:18" x14ac:dyDescent="0.25">
      <c r="A11" s="308" t="s">
        <v>60</v>
      </c>
      <c r="B11" s="308"/>
    </row>
    <row r="12" spans="1:18" x14ac:dyDescent="0.25">
      <c r="A12" s="653" t="s">
        <v>422</v>
      </c>
      <c r="B12" s="653"/>
      <c r="C12" s="654"/>
      <c r="D12" s="654"/>
      <c r="I12" s="308" t="s">
        <v>107</v>
      </c>
    </row>
    <row r="13" spans="1:18" ht="15.75" thickBot="1" x14ac:dyDescent="0.3">
      <c r="A13" s="19" t="s">
        <v>28</v>
      </c>
      <c r="B13" s="19"/>
      <c r="E13" t="s">
        <v>59</v>
      </c>
      <c r="I13" s="432"/>
    </row>
    <row r="14" spans="1:18" ht="15.75" thickBot="1" x14ac:dyDescent="0.3">
      <c r="I14" s="648" t="s">
        <v>59</v>
      </c>
      <c r="J14" s="646" t="s">
        <v>97</v>
      </c>
      <c r="K14" s="647"/>
      <c r="L14" s="646" t="s">
        <v>59</v>
      </c>
      <c r="M14" s="650"/>
      <c r="N14" s="650"/>
      <c r="O14" s="650"/>
      <c r="P14" s="647"/>
      <c r="Q14" s="646" t="s">
        <v>100</v>
      </c>
      <c r="R14" s="647"/>
    </row>
    <row r="15" spans="1:18" ht="15.75" thickBot="1" x14ac:dyDescent="0.3">
      <c r="I15" s="649"/>
      <c r="J15" s="417" t="s">
        <v>4</v>
      </c>
      <c r="K15" s="417" t="s">
        <v>5</v>
      </c>
      <c r="L15" s="418" t="s">
        <v>108</v>
      </c>
      <c r="M15" s="419" t="s">
        <v>109</v>
      </c>
      <c r="N15" s="419"/>
      <c r="O15" s="420"/>
      <c r="P15" s="421" t="s">
        <v>105</v>
      </c>
      <c r="Q15" s="418" t="s">
        <v>4</v>
      </c>
      <c r="R15" s="421" t="s">
        <v>5</v>
      </c>
    </row>
    <row r="16" spans="1:18" ht="15.75" thickBot="1" x14ac:dyDescent="0.3">
      <c r="I16" s="455" t="s">
        <v>30</v>
      </c>
      <c r="J16" s="423">
        <v>5</v>
      </c>
      <c r="K16" s="423">
        <v>0</v>
      </c>
      <c r="L16" s="423">
        <v>10</v>
      </c>
      <c r="M16" s="423">
        <v>0</v>
      </c>
      <c r="N16" s="423">
        <v>0</v>
      </c>
      <c r="O16" s="423">
        <v>0</v>
      </c>
      <c r="P16" s="424">
        <f t="shared" ref="P16:P21" si="10">SUM(L16:O16)</f>
        <v>10</v>
      </c>
      <c r="Q16" s="425">
        <f t="shared" ref="Q16" si="11">SUM(J16/P16)*10</f>
        <v>5</v>
      </c>
      <c r="R16" s="426">
        <f t="shared" ref="R16" si="12">SUM(K16/P16)*10</f>
        <v>0</v>
      </c>
    </row>
    <row r="17" spans="9:18" ht="15.75" thickBot="1" x14ac:dyDescent="0.3">
      <c r="I17" s="400" t="s">
        <v>35</v>
      </c>
      <c r="J17" s="423">
        <v>0</v>
      </c>
      <c r="K17" s="423">
        <v>0</v>
      </c>
      <c r="L17" s="423">
        <v>11</v>
      </c>
      <c r="M17" s="423">
        <v>0</v>
      </c>
      <c r="N17" s="423">
        <v>0</v>
      </c>
      <c r="O17" s="423">
        <v>0</v>
      </c>
      <c r="P17" s="424">
        <f t="shared" si="10"/>
        <v>11</v>
      </c>
      <c r="Q17" s="425">
        <f>SUM(J17/P17)*10</f>
        <v>0</v>
      </c>
      <c r="R17" s="426">
        <f t="shared" ref="R17:R22" si="13">SUM(K17/P17)*10</f>
        <v>0</v>
      </c>
    </row>
    <row r="18" spans="9:18" ht="15.75" thickBot="1" x14ac:dyDescent="0.3">
      <c r="I18" s="76" t="s">
        <v>40</v>
      </c>
      <c r="J18" s="423">
        <v>0</v>
      </c>
      <c r="K18" s="423">
        <v>0</v>
      </c>
      <c r="L18" s="423">
        <v>0</v>
      </c>
      <c r="M18" s="423">
        <v>0</v>
      </c>
      <c r="N18" s="423">
        <v>0</v>
      </c>
      <c r="O18" s="423">
        <v>0</v>
      </c>
      <c r="P18" s="424">
        <f t="shared" si="10"/>
        <v>0</v>
      </c>
      <c r="Q18" s="425">
        <v>0</v>
      </c>
      <c r="R18" s="426">
        <v>0</v>
      </c>
    </row>
    <row r="19" spans="9:18" ht="15.75" thickBot="1" x14ac:dyDescent="0.3">
      <c r="I19" s="452" t="s">
        <v>33</v>
      </c>
      <c r="J19" s="423">
        <v>0</v>
      </c>
      <c r="K19" s="423">
        <v>7</v>
      </c>
      <c r="L19" s="423">
        <v>18</v>
      </c>
      <c r="M19" s="423">
        <v>2</v>
      </c>
      <c r="N19" s="423">
        <v>0</v>
      </c>
      <c r="O19" s="423">
        <v>0</v>
      </c>
      <c r="P19" s="424">
        <f t="shared" si="10"/>
        <v>20</v>
      </c>
      <c r="Q19" s="425">
        <f t="shared" ref="Q19:Q20" si="14">SUM(J19/P19)*10</f>
        <v>0</v>
      </c>
      <c r="R19" s="426">
        <f t="shared" ref="R19:R20" si="15">SUM(K19/P19)*10</f>
        <v>3.5</v>
      </c>
    </row>
    <row r="20" spans="9:18" ht="15.75" thickBot="1" x14ac:dyDescent="0.3">
      <c r="I20" s="143" t="s">
        <v>36</v>
      </c>
      <c r="J20" s="423">
        <v>0</v>
      </c>
      <c r="K20" s="423">
        <v>0</v>
      </c>
      <c r="L20" s="423">
        <v>10</v>
      </c>
      <c r="M20" s="423">
        <v>0</v>
      </c>
      <c r="N20" s="423">
        <v>0</v>
      </c>
      <c r="O20" s="423">
        <v>0</v>
      </c>
      <c r="P20" s="424">
        <f t="shared" si="10"/>
        <v>10</v>
      </c>
      <c r="Q20" s="425">
        <f t="shared" si="14"/>
        <v>0</v>
      </c>
      <c r="R20" s="426">
        <f t="shared" si="15"/>
        <v>0</v>
      </c>
    </row>
    <row r="21" spans="9:18" ht="15.75" thickBot="1" x14ac:dyDescent="0.3">
      <c r="I21" s="11" t="s">
        <v>32</v>
      </c>
      <c r="J21" s="423">
        <v>0</v>
      </c>
      <c r="K21" s="423">
        <v>0</v>
      </c>
      <c r="L21" s="423">
        <v>3</v>
      </c>
      <c r="M21" s="423">
        <v>0</v>
      </c>
      <c r="N21" s="423">
        <v>0</v>
      </c>
      <c r="O21" s="423">
        <v>0</v>
      </c>
      <c r="P21" s="424">
        <f t="shared" si="10"/>
        <v>3</v>
      </c>
      <c r="Q21" s="425">
        <v>0</v>
      </c>
      <c r="R21" s="426">
        <v>0</v>
      </c>
    </row>
    <row r="22" spans="9:18" ht="15.75" thickBot="1" x14ac:dyDescent="0.3">
      <c r="I22" s="433" t="s">
        <v>58</v>
      </c>
      <c r="J22" s="427">
        <f t="shared" ref="J22:P22" si="16">SUM(J16:J21)</f>
        <v>5</v>
      </c>
      <c r="K22" s="428">
        <f t="shared" si="16"/>
        <v>7</v>
      </c>
      <c r="L22" s="427">
        <f t="shared" si="16"/>
        <v>52</v>
      </c>
      <c r="M22" s="429">
        <f t="shared" si="16"/>
        <v>2</v>
      </c>
      <c r="N22" s="429">
        <f t="shared" si="16"/>
        <v>0</v>
      </c>
      <c r="O22" s="429">
        <f t="shared" si="16"/>
        <v>0</v>
      </c>
      <c r="P22" s="428">
        <f t="shared" si="16"/>
        <v>54</v>
      </c>
      <c r="Q22" s="430">
        <f t="shared" ref="Q22" si="17">SUM(J22/P22)*10</f>
        <v>0.92592592592592582</v>
      </c>
      <c r="R22" s="431">
        <f t="shared" si="13"/>
        <v>1.2962962962962963</v>
      </c>
    </row>
  </sheetData>
  <sortState xmlns:xlrd2="http://schemas.microsoft.com/office/spreadsheetml/2017/richdata2" ref="A3:F8">
    <sortCondition ref="F3:F8"/>
    <sortCondition ref="A3:A8"/>
  </sortState>
  <mergeCells count="11">
    <mergeCell ref="D2:E2"/>
    <mergeCell ref="A12:D12"/>
    <mergeCell ref="H2:H3"/>
    <mergeCell ref="I2:J2"/>
    <mergeCell ref="K2:O2"/>
    <mergeCell ref="B2:C2"/>
    <mergeCell ref="Q2:R2"/>
    <mergeCell ref="I14:I15"/>
    <mergeCell ref="J14:K14"/>
    <mergeCell ref="L14:P14"/>
    <mergeCell ref="Q14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43"/>
  <sheetViews>
    <sheetView zoomScaleNormal="100" workbookViewId="0">
      <pane ySplit="2" topLeftCell="A3" activePane="bottomLeft" state="frozen"/>
      <selection pane="bottomLeft" activeCell="S14" sqref="S14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28515625" customWidth="1"/>
    <col min="5" max="18" width="3.7109375" customWidth="1"/>
    <col min="19" max="20" width="6.28515625" customWidth="1"/>
    <col min="21" max="21" width="30.5703125" bestFit="1" customWidth="1"/>
    <col min="22" max="23" width="19.140625" customWidth="1"/>
    <col min="24" max="24" width="30.5703125" customWidth="1"/>
    <col min="25" max="40" width="3.7109375" customWidth="1"/>
  </cols>
  <sheetData>
    <row r="1" spans="1:40" ht="15" customHeight="1" thickBot="1" x14ac:dyDescent="0.3">
      <c r="A1" s="672" t="s">
        <v>151</v>
      </c>
      <c r="B1" s="673"/>
      <c r="C1" s="673"/>
      <c r="D1" s="268"/>
      <c r="E1" s="669" t="s">
        <v>24</v>
      </c>
      <c r="F1" s="671"/>
      <c r="G1" s="670"/>
      <c r="H1" s="669" t="s">
        <v>23</v>
      </c>
      <c r="I1" s="670"/>
      <c r="J1" s="666" t="s">
        <v>6</v>
      </c>
      <c r="K1" s="668"/>
      <c r="L1" s="668"/>
      <c r="M1" s="667"/>
      <c r="N1" s="666" t="s">
        <v>7</v>
      </c>
      <c r="O1" s="667"/>
      <c r="P1" s="666" t="s">
        <v>25</v>
      </c>
      <c r="Q1" s="668"/>
      <c r="R1" s="667"/>
      <c r="S1" s="98" t="s">
        <v>8</v>
      </c>
      <c r="T1" s="98" t="s">
        <v>9</v>
      </c>
      <c r="U1" s="99" t="s">
        <v>10</v>
      </c>
      <c r="V1" s="98" t="s">
        <v>11</v>
      </c>
      <c r="W1" s="100" t="s">
        <v>26</v>
      </c>
      <c r="X1" s="214" t="s">
        <v>27</v>
      </c>
      <c r="Y1" s="674" t="s">
        <v>20</v>
      </c>
      <c r="Z1" s="675"/>
      <c r="AA1" s="675"/>
      <c r="AB1" s="676"/>
      <c r="AC1" s="674" t="s">
        <v>64</v>
      </c>
      <c r="AD1" s="675"/>
      <c r="AE1" s="675"/>
      <c r="AF1" s="676"/>
      <c r="AG1" s="674" t="s">
        <v>65</v>
      </c>
      <c r="AH1" s="675"/>
      <c r="AI1" s="675"/>
      <c r="AJ1" s="676"/>
      <c r="AK1" s="677" t="s">
        <v>66</v>
      </c>
      <c r="AL1" s="678"/>
      <c r="AM1" s="678"/>
      <c r="AN1" s="678"/>
    </row>
    <row r="2" spans="1:40" ht="15" customHeight="1" thickBot="1" x14ac:dyDescent="0.3">
      <c r="A2" s="101" t="s">
        <v>19</v>
      </c>
      <c r="B2" s="102" t="s">
        <v>18</v>
      </c>
      <c r="C2" s="103" t="s">
        <v>17</v>
      </c>
      <c r="D2" s="104" t="s">
        <v>42</v>
      </c>
      <c r="E2" s="104" t="s">
        <v>16</v>
      </c>
      <c r="F2" s="104" t="s">
        <v>4</v>
      </c>
      <c r="G2" s="104" t="s">
        <v>5</v>
      </c>
      <c r="H2" s="105" t="s">
        <v>12</v>
      </c>
      <c r="I2" s="105" t="s">
        <v>3</v>
      </c>
      <c r="J2" s="105" t="s">
        <v>12</v>
      </c>
      <c r="K2" s="105" t="s">
        <v>13</v>
      </c>
      <c r="L2" s="105" t="s">
        <v>2</v>
      </c>
      <c r="M2" s="105" t="s">
        <v>14</v>
      </c>
      <c r="N2" s="105" t="s">
        <v>15</v>
      </c>
      <c r="O2" s="105" t="s">
        <v>16</v>
      </c>
      <c r="P2" s="105" t="s">
        <v>21</v>
      </c>
      <c r="Q2" s="105" t="s">
        <v>22</v>
      </c>
      <c r="R2" s="105" t="s">
        <v>12</v>
      </c>
      <c r="S2" s="106"/>
      <c r="T2" s="269"/>
      <c r="U2" s="107"/>
      <c r="V2" s="106"/>
      <c r="W2" s="108"/>
      <c r="X2" s="109"/>
      <c r="Y2" s="615" t="s">
        <v>0</v>
      </c>
      <c r="Z2" s="615" t="s">
        <v>1</v>
      </c>
      <c r="AA2" s="615" t="s">
        <v>2</v>
      </c>
      <c r="AB2" s="615" t="s">
        <v>3</v>
      </c>
      <c r="AC2" s="615" t="s">
        <v>0</v>
      </c>
      <c r="AD2" s="615" t="s">
        <v>1</v>
      </c>
      <c r="AE2" s="615" t="s">
        <v>2</v>
      </c>
      <c r="AF2" s="615" t="s">
        <v>3</v>
      </c>
      <c r="AG2" s="615" t="s">
        <v>0</v>
      </c>
      <c r="AH2" s="615" t="s">
        <v>1</v>
      </c>
      <c r="AI2" s="615" t="s">
        <v>2</v>
      </c>
      <c r="AJ2" s="615" t="s">
        <v>3</v>
      </c>
      <c r="AK2" s="615" t="s">
        <v>0</v>
      </c>
      <c r="AL2" s="615" t="s">
        <v>1</v>
      </c>
      <c r="AM2" s="615" t="s">
        <v>2</v>
      </c>
      <c r="AN2" s="615" t="s">
        <v>3</v>
      </c>
    </row>
    <row r="3" spans="1:40" ht="15" customHeight="1" thickBot="1" x14ac:dyDescent="0.3">
      <c r="A3" s="239">
        <v>43260</v>
      </c>
      <c r="B3" s="240" t="s">
        <v>46</v>
      </c>
      <c r="C3" s="240" t="s">
        <v>32</v>
      </c>
      <c r="D3" s="240" t="s">
        <v>210</v>
      </c>
      <c r="E3" s="241" t="s">
        <v>3</v>
      </c>
      <c r="F3" s="241">
        <v>10</v>
      </c>
      <c r="G3" s="241">
        <v>23</v>
      </c>
      <c r="H3" s="241" t="s">
        <v>118</v>
      </c>
      <c r="I3" s="241" t="s">
        <v>118</v>
      </c>
      <c r="J3" s="241">
        <v>1</v>
      </c>
      <c r="K3" s="241">
        <v>1</v>
      </c>
      <c r="L3" s="241">
        <v>0</v>
      </c>
      <c r="M3" s="241">
        <v>1</v>
      </c>
      <c r="N3" s="241">
        <v>0</v>
      </c>
      <c r="O3" s="241">
        <v>0</v>
      </c>
      <c r="P3" s="241" t="s">
        <v>118</v>
      </c>
      <c r="Q3" s="241" t="s">
        <v>118</v>
      </c>
      <c r="R3" s="241">
        <v>2</v>
      </c>
      <c r="S3" s="254">
        <v>23200</v>
      </c>
      <c r="T3" s="270" t="s">
        <v>571</v>
      </c>
      <c r="U3" s="256" t="s">
        <v>204</v>
      </c>
      <c r="V3" s="254" t="s">
        <v>404</v>
      </c>
      <c r="W3" s="242" t="s">
        <v>396</v>
      </c>
      <c r="X3" s="257" t="s">
        <v>581</v>
      </c>
      <c r="Y3" s="258">
        <v>1</v>
      </c>
      <c r="Z3" s="258">
        <v>0</v>
      </c>
      <c r="AA3" s="258">
        <v>0</v>
      </c>
      <c r="AB3" s="259">
        <v>1</v>
      </c>
      <c r="AC3" s="258">
        <v>1</v>
      </c>
      <c r="AD3" s="258">
        <v>0</v>
      </c>
      <c r="AE3" s="258">
        <v>0</v>
      </c>
      <c r="AF3" s="259">
        <v>1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239">
        <v>43267</v>
      </c>
      <c r="B4" s="240" t="s">
        <v>46</v>
      </c>
      <c r="C4" s="240" t="s">
        <v>32</v>
      </c>
      <c r="D4" s="240" t="s">
        <v>211</v>
      </c>
      <c r="E4" s="241" t="s">
        <v>3</v>
      </c>
      <c r="F4" s="241">
        <v>12</v>
      </c>
      <c r="G4" s="241">
        <v>30</v>
      </c>
      <c r="H4" s="241" t="s">
        <v>118</v>
      </c>
      <c r="I4" s="241" t="s">
        <v>118</v>
      </c>
      <c r="J4" s="241">
        <v>2</v>
      </c>
      <c r="K4" s="241">
        <v>1</v>
      </c>
      <c r="L4" s="241">
        <v>0</v>
      </c>
      <c r="M4" s="241">
        <v>0</v>
      </c>
      <c r="N4" s="241">
        <v>0</v>
      </c>
      <c r="O4" s="241">
        <v>0</v>
      </c>
      <c r="P4" s="241" t="s">
        <v>118</v>
      </c>
      <c r="Q4" s="241" t="s">
        <v>118</v>
      </c>
      <c r="R4" s="241">
        <v>2</v>
      </c>
      <c r="S4" s="254">
        <v>26820</v>
      </c>
      <c r="T4" s="270" t="s">
        <v>630</v>
      </c>
      <c r="U4" s="256" t="s">
        <v>396</v>
      </c>
      <c r="V4" s="254" t="s">
        <v>404</v>
      </c>
      <c r="W4" s="242" t="s">
        <v>235</v>
      </c>
      <c r="X4" s="257" t="s">
        <v>204</v>
      </c>
      <c r="Y4" s="258">
        <v>1</v>
      </c>
      <c r="Z4" s="258">
        <v>0</v>
      </c>
      <c r="AA4" s="258">
        <v>0</v>
      </c>
      <c r="AB4" s="259">
        <v>1</v>
      </c>
      <c r="AC4" s="258">
        <v>1</v>
      </c>
      <c r="AD4" s="258">
        <v>0</v>
      </c>
      <c r="AE4" s="258">
        <v>0</v>
      </c>
      <c r="AF4" s="259">
        <v>1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5" customHeight="1" thickBot="1" x14ac:dyDescent="0.3">
      <c r="A5" s="239">
        <v>43274</v>
      </c>
      <c r="B5" s="263" t="s">
        <v>46</v>
      </c>
      <c r="C5" s="240" t="s">
        <v>36</v>
      </c>
      <c r="D5" s="278" t="s">
        <v>243</v>
      </c>
      <c r="E5" s="241" t="s">
        <v>3</v>
      </c>
      <c r="F5" s="241">
        <v>15</v>
      </c>
      <c r="G5" s="241">
        <v>44</v>
      </c>
      <c r="H5" s="241" t="s">
        <v>118</v>
      </c>
      <c r="I5" s="241" t="s">
        <v>118</v>
      </c>
      <c r="J5" s="241">
        <v>2</v>
      </c>
      <c r="K5" s="241">
        <v>1</v>
      </c>
      <c r="L5" s="241">
        <v>0</v>
      </c>
      <c r="M5" s="241">
        <v>1</v>
      </c>
      <c r="N5" s="241">
        <v>0</v>
      </c>
      <c r="O5" s="241">
        <v>0</v>
      </c>
      <c r="P5" s="241" t="s">
        <v>118</v>
      </c>
      <c r="Q5" s="241" t="s">
        <v>118</v>
      </c>
      <c r="R5" s="241">
        <v>6</v>
      </c>
      <c r="S5" s="254">
        <v>22340</v>
      </c>
      <c r="T5" s="270" t="s">
        <v>670</v>
      </c>
      <c r="U5" s="256" t="s">
        <v>235</v>
      </c>
      <c r="V5" s="254" t="s">
        <v>404</v>
      </c>
      <c r="W5" s="242" t="s">
        <v>396</v>
      </c>
      <c r="X5" s="257" t="s">
        <v>204</v>
      </c>
      <c r="Y5" s="258">
        <v>1</v>
      </c>
      <c r="Z5" s="258">
        <v>0</v>
      </c>
      <c r="AA5" s="258">
        <v>0</v>
      </c>
      <c r="AB5" s="259">
        <v>1</v>
      </c>
      <c r="AC5" s="258">
        <v>1</v>
      </c>
      <c r="AD5" s="258">
        <v>0</v>
      </c>
      <c r="AE5" s="258">
        <v>0</v>
      </c>
      <c r="AF5" s="259">
        <v>1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0">
        <v>43330</v>
      </c>
      <c r="B6" s="253" t="s">
        <v>119</v>
      </c>
      <c r="C6" s="221" t="s">
        <v>189</v>
      </c>
      <c r="D6" s="235" t="s">
        <v>732</v>
      </c>
      <c r="E6" s="222" t="s">
        <v>3</v>
      </c>
      <c r="F6" s="222">
        <v>21</v>
      </c>
      <c r="G6" s="222">
        <v>34</v>
      </c>
      <c r="H6" s="222">
        <v>0</v>
      </c>
      <c r="I6" s="222">
        <v>0</v>
      </c>
      <c r="J6" s="222">
        <v>3</v>
      </c>
      <c r="K6" s="222">
        <v>3</v>
      </c>
      <c r="L6" s="222">
        <v>0</v>
      </c>
      <c r="M6" s="222">
        <v>0</v>
      </c>
      <c r="N6" s="222">
        <v>0</v>
      </c>
      <c r="O6" s="222">
        <v>0</v>
      </c>
      <c r="P6" s="222">
        <v>1</v>
      </c>
      <c r="Q6" s="222">
        <v>0</v>
      </c>
      <c r="R6" s="222">
        <v>6</v>
      </c>
      <c r="S6" s="223">
        <v>26800</v>
      </c>
      <c r="T6" s="539" t="s">
        <v>420</v>
      </c>
      <c r="U6" s="224" t="s">
        <v>392</v>
      </c>
      <c r="V6" s="223" t="s">
        <v>339</v>
      </c>
      <c r="W6" s="225" t="s">
        <v>398</v>
      </c>
      <c r="X6" s="226" t="s">
        <v>204</v>
      </c>
      <c r="Y6" s="227">
        <v>1</v>
      </c>
      <c r="Z6" s="227">
        <v>0</v>
      </c>
      <c r="AA6" s="227">
        <v>0</v>
      </c>
      <c r="AB6" s="228">
        <v>1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0</v>
      </c>
      <c r="AI6" s="227">
        <v>0</v>
      </c>
      <c r="AJ6" s="228">
        <v>1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9">
        <v>43337</v>
      </c>
      <c r="B7" s="240" t="s">
        <v>119</v>
      </c>
      <c r="C7" s="240" t="s">
        <v>189</v>
      </c>
      <c r="D7" s="278" t="s">
        <v>736</v>
      </c>
      <c r="E7" s="241" t="s">
        <v>1</v>
      </c>
      <c r="F7" s="241">
        <v>32</v>
      </c>
      <c r="G7" s="241">
        <v>19</v>
      </c>
      <c r="H7" s="241">
        <v>0</v>
      </c>
      <c r="I7" s="241">
        <v>0</v>
      </c>
      <c r="J7" s="241">
        <v>4</v>
      </c>
      <c r="K7" s="241">
        <v>3</v>
      </c>
      <c r="L7" s="241">
        <v>1</v>
      </c>
      <c r="M7" s="241">
        <v>1</v>
      </c>
      <c r="N7" s="241">
        <v>0</v>
      </c>
      <c r="O7" s="241">
        <v>0</v>
      </c>
      <c r="P7" s="241">
        <v>0</v>
      </c>
      <c r="Q7" s="241">
        <v>0</v>
      </c>
      <c r="R7" s="241">
        <v>3</v>
      </c>
      <c r="S7" s="254">
        <v>27460</v>
      </c>
      <c r="T7" s="409" t="s">
        <v>721</v>
      </c>
      <c r="U7" s="256" t="s">
        <v>398</v>
      </c>
      <c r="V7" s="254" t="s">
        <v>339</v>
      </c>
      <c r="W7" s="242" t="s">
        <v>392</v>
      </c>
      <c r="X7" s="257" t="s">
        <v>204</v>
      </c>
      <c r="Y7" s="258">
        <v>1</v>
      </c>
      <c r="Z7" s="258">
        <v>1</v>
      </c>
      <c r="AA7" s="258">
        <v>0</v>
      </c>
      <c r="AB7" s="259">
        <v>0</v>
      </c>
      <c r="AC7" s="258">
        <v>1</v>
      </c>
      <c r="AD7" s="258">
        <v>1</v>
      </c>
      <c r="AE7" s="258">
        <v>0</v>
      </c>
      <c r="AF7" s="259">
        <v>0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" customHeight="1" thickBot="1" x14ac:dyDescent="0.3">
      <c r="A8" s="230">
        <v>43352</v>
      </c>
      <c r="B8" s="221" t="s">
        <v>119</v>
      </c>
      <c r="C8" s="221" t="s">
        <v>187</v>
      </c>
      <c r="D8" s="235" t="s">
        <v>746</v>
      </c>
      <c r="E8" s="222" t="s">
        <v>3</v>
      </c>
      <c r="F8" s="222">
        <v>24</v>
      </c>
      <c r="G8" s="222">
        <v>46</v>
      </c>
      <c r="H8" s="222">
        <v>0</v>
      </c>
      <c r="I8" s="222">
        <v>0</v>
      </c>
      <c r="J8" s="222">
        <v>3</v>
      </c>
      <c r="K8" s="222">
        <v>3</v>
      </c>
      <c r="L8" s="222">
        <v>0</v>
      </c>
      <c r="M8" s="222">
        <v>1</v>
      </c>
      <c r="N8" s="222">
        <v>0</v>
      </c>
      <c r="O8" s="222">
        <v>0</v>
      </c>
      <c r="P8" s="222">
        <v>1</v>
      </c>
      <c r="Q8" s="222">
        <v>0</v>
      </c>
      <c r="R8" s="222">
        <v>6</v>
      </c>
      <c r="S8" s="225">
        <v>21440</v>
      </c>
      <c r="T8" s="503" t="s">
        <v>748</v>
      </c>
      <c r="U8" s="237" t="s">
        <v>213</v>
      </c>
      <c r="V8" s="225" t="s">
        <v>224</v>
      </c>
      <c r="W8" s="225" t="s">
        <v>223</v>
      </c>
      <c r="X8" s="244" t="s">
        <v>239</v>
      </c>
      <c r="Y8" s="227">
        <v>1</v>
      </c>
      <c r="Z8" s="227">
        <v>0</v>
      </c>
      <c r="AA8" s="227">
        <v>0</v>
      </c>
      <c r="AB8" s="228">
        <v>1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0</v>
      </c>
      <c r="AI8" s="227">
        <v>0</v>
      </c>
      <c r="AJ8" s="228">
        <v>1</v>
      </c>
      <c r="AK8" s="227">
        <v>0</v>
      </c>
      <c r="AL8" s="227">
        <v>0</v>
      </c>
      <c r="AM8" s="227">
        <v>0</v>
      </c>
      <c r="AN8" s="228">
        <v>0</v>
      </c>
    </row>
    <row r="9" spans="1:40" ht="15" customHeight="1" thickBot="1" x14ac:dyDescent="0.3">
      <c r="A9" s="230">
        <v>43358</v>
      </c>
      <c r="B9" s="221" t="s">
        <v>119</v>
      </c>
      <c r="C9" s="221" t="s">
        <v>29</v>
      </c>
      <c r="D9" s="235" t="s">
        <v>758</v>
      </c>
      <c r="E9" s="222" t="s">
        <v>1</v>
      </c>
      <c r="F9" s="222">
        <v>23</v>
      </c>
      <c r="G9" s="222">
        <v>19</v>
      </c>
      <c r="H9" s="222">
        <v>0</v>
      </c>
      <c r="I9" s="222">
        <v>0</v>
      </c>
      <c r="J9" s="222">
        <v>2</v>
      </c>
      <c r="K9" s="222">
        <v>2</v>
      </c>
      <c r="L9" s="222">
        <v>0</v>
      </c>
      <c r="M9" s="222">
        <v>3</v>
      </c>
      <c r="N9" s="222">
        <v>0</v>
      </c>
      <c r="O9" s="222">
        <v>0</v>
      </c>
      <c r="P9" s="222">
        <v>0</v>
      </c>
      <c r="Q9" s="222">
        <v>1</v>
      </c>
      <c r="R9" s="222">
        <v>3</v>
      </c>
      <c r="S9" s="225">
        <v>16019</v>
      </c>
      <c r="T9" s="548" t="s">
        <v>572</v>
      </c>
      <c r="U9" s="237" t="s">
        <v>302</v>
      </c>
      <c r="V9" s="225" t="s">
        <v>237</v>
      </c>
      <c r="W9" s="225" t="s">
        <v>336</v>
      </c>
      <c r="X9" s="244" t="s">
        <v>226</v>
      </c>
      <c r="Y9" s="227">
        <v>1</v>
      </c>
      <c r="Z9" s="227">
        <v>1</v>
      </c>
      <c r="AA9" s="227">
        <v>0</v>
      </c>
      <c r="AB9" s="228">
        <v>0</v>
      </c>
      <c r="AC9" s="227">
        <v>0</v>
      </c>
      <c r="AD9" s="227">
        <v>0</v>
      </c>
      <c r="AE9" s="227">
        <v>0</v>
      </c>
      <c r="AF9" s="228">
        <v>0</v>
      </c>
      <c r="AG9" s="227">
        <v>1</v>
      </c>
      <c r="AH9" s="227">
        <v>1</v>
      </c>
      <c r="AI9" s="227">
        <v>0</v>
      </c>
      <c r="AJ9" s="228">
        <v>0</v>
      </c>
      <c r="AK9" s="227">
        <v>0</v>
      </c>
      <c r="AL9" s="227">
        <v>0</v>
      </c>
      <c r="AM9" s="227">
        <v>0</v>
      </c>
      <c r="AN9" s="228">
        <v>0</v>
      </c>
    </row>
    <row r="10" spans="1:40" ht="15" customHeight="1" thickBot="1" x14ac:dyDescent="0.3">
      <c r="A10" s="239">
        <v>43372</v>
      </c>
      <c r="B10" s="278" t="s">
        <v>119</v>
      </c>
      <c r="C10" s="240" t="s">
        <v>187</v>
      </c>
      <c r="D10" s="278" t="s">
        <v>769</v>
      </c>
      <c r="E10" s="241" t="s">
        <v>3</v>
      </c>
      <c r="F10" s="241">
        <v>17</v>
      </c>
      <c r="G10" s="279">
        <v>35</v>
      </c>
      <c r="H10" s="279">
        <v>0</v>
      </c>
      <c r="I10" s="241">
        <v>0</v>
      </c>
      <c r="J10" s="241">
        <v>2</v>
      </c>
      <c r="K10" s="241">
        <v>2</v>
      </c>
      <c r="L10" s="241">
        <v>0</v>
      </c>
      <c r="M10" s="241">
        <v>1</v>
      </c>
      <c r="N10" s="241">
        <v>0</v>
      </c>
      <c r="O10" s="241">
        <v>0</v>
      </c>
      <c r="P10" s="241">
        <v>1</v>
      </c>
      <c r="Q10" s="241">
        <v>0</v>
      </c>
      <c r="R10" s="241">
        <v>5</v>
      </c>
      <c r="S10" s="242">
        <v>50000</v>
      </c>
      <c r="T10" s="484" t="s">
        <v>767</v>
      </c>
      <c r="U10" s="281" t="s">
        <v>235</v>
      </c>
      <c r="V10" s="242" t="s">
        <v>214</v>
      </c>
      <c r="W10" s="242" t="s">
        <v>396</v>
      </c>
      <c r="X10" s="243" t="s">
        <v>399</v>
      </c>
      <c r="Y10" s="242">
        <v>1</v>
      </c>
      <c r="Z10" s="242">
        <v>0</v>
      </c>
      <c r="AA10" s="242">
        <v>0</v>
      </c>
      <c r="AB10" s="282">
        <v>1</v>
      </c>
      <c r="AC10" s="242">
        <v>1</v>
      </c>
      <c r="AD10" s="242">
        <v>0</v>
      </c>
      <c r="AE10" s="242">
        <v>0</v>
      </c>
      <c r="AF10" s="282">
        <v>1</v>
      </c>
      <c r="AG10" s="242">
        <v>0</v>
      </c>
      <c r="AH10" s="242">
        <v>0</v>
      </c>
      <c r="AI10" s="242">
        <v>0</v>
      </c>
      <c r="AJ10" s="282">
        <v>0</v>
      </c>
      <c r="AK10" s="242">
        <v>0</v>
      </c>
      <c r="AL10" s="242">
        <v>0</v>
      </c>
      <c r="AM10" s="242">
        <v>0</v>
      </c>
      <c r="AN10" s="282">
        <v>0</v>
      </c>
    </row>
    <row r="11" spans="1:40" ht="15" customHeight="1" thickBot="1" x14ac:dyDescent="0.3">
      <c r="A11" s="239">
        <v>43379</v>
      </c>
      <c r="B11" s="278" t="s">
        <v>119</v>
      </c>
      <c r="C11" s="240" t="s">
        <v>29</v>
      </c>
      <c r="D11" s="278" t="s">
        <v>785</v>
      </c>
      <c r="E11" s="241" t="s">
        <v>3</v>
      </c>
      <c r="F11" s="241">
        <v>34</v>
      </c>
      <c r="G11" s="279">
        <v>45</v>
      </c>
      <c r="H11" s="279">
        <v>0</v>
      </c>
      <c r="I11" s="241">
        <v>0</v>
      </c>
      <c r="J11" s="241">
        <v>4</v>
      </c>
      <c r="K11" s="241">
        <v>4</v>
      </c>
      <c r="L11" s="241">
        <v>0</v>
      </c>
      <c r="M11" s="241">
        <v>2</v>
      </c>
      <c r="N11" s="241">
        <v>0</v>
      </c>
      <c r="O11" s="241">
        <v>0</v>
      </c>
      <c r="P11" s="241">
        <v>0</v>
      </c>
      <c r="Q11" s="241">
        <v>0</v>
      </c>
      <c r="R11" s="241">
        <v>6</v>
      </c>
      <c r="S11" s="242">
        <v>20512</v>
      </c>
      <c r="T11" s="617" t="s">
        <v>786</v>
      </c>
      <c r="U11" s="242" t="s">
        <v>396</v>
      </c>
      <c r="V11" s="242" t="s">
        <v>214</v>
      </c>
      <c r="W11" s="242" t="s">
        <v>235</v>
      </c>
      <c r="X11" s="243" t="s">
        <v>399</v>
      </c>
      <c r="Y11" s="242">
        <v>1</v>
      </c>
      <c r="Z11" s="242">
        <v>0</v>
      </c>
      <c r="AA11" s="242">
        <v>0</v>
      </c>
      <c r="AB11" s="282">
        <v>1</v>
      </c>
      <c r="AC11" s="242">
        <v>1</v>
      </c>
      <c r="AD11" s="242">
        <v>0</v>
      </c>
      <c r="AE11" s="242">
        <v>0</v>
      </c>
      <c r="AF11" s="282">
        <v>1</v>
      </c>
      <c r="AG11" s="242">
        <v>0</v>
      </c>
      <c r="AH11" s="242">
        <v>0</v>
      </c>
      <c r="AI11" s="242">
        <v>0</v>
      </c>
      <c r="AJ11" s="282">
        <v>0</v>
      </c>
      <c r="AK11" s="242">
        <v>0</v>
      </c>
      <c r="AL11" s="242">
        <v>0</v>
      </c>
      <c r="AM11" s="242">
        <v>0</v>
      </c>
      <c r="AN11" s="282">
        <v>0</v>
      </c>
    </row>
    <row r="12" spans="1:40" ht="15" customHeight="1" thickBot="1" x14ac:dyDescent="0.3">
      <c r="A12" s="230">
        <v>43414</v>
      </c>
      <c r="B12" s="235" t="s">
        <v>46</v>
      </c>
      <c r="C12" s="221" t="s">
        <v>40</v>
      </c>
      <c r="D12" s="235" t="s">
        <v>176</v>
      </c>
      <c r="E12" s="222" t="s">
        <v>3</v>
      </c>
      <c r="F12" s="222">
        <v>17</v>
      </c>
      <c r="G12" s="236">
        <v>28</v>
      </c>
      <c r="H12" s="236" t="s">
        <v>118</v>
      </c>
      <c r="I12" s="222" t="s">
        <v>118</v>
      </c>
      <c r="J12" s="222">
        <v>1</v>
      </c>
      <c r="K12" s="222">
        <v>0</v>
      </c>
      <c r="L12" s="222">
        <v>0</v>
      </c>
      <c r="M12" s="222">
        <v>4</v>
      </c>
      <c r="N12" s="222">
        <v>0</v>
      </c>
      <c r="O12" s="222">
        <v>0</v>
      </c>
      <c r="P12" s="222" t="s">
        <v>118</v>
      </c>
      <c r="Q12" s="222" t="s">
        <v>118</v>
      </c>
      <c r="R12" s="222">
        <v>3</v>
      </c>
      <c r="S12" s="223">
        <v>52000</v>
      </c>
      <c r="T12" s="271" t="s">
        <v>714</v>
      </c>
      <c r="U12" s="224" t="s">
        <v>239</v>
      </c>
      <c r="V12" s="223" t="s">
        <v>214</v>
      </c>
      <c r="W12" s="225" t="s">
        <v>398</v>
      </c>
      <c r="X12" s="226" t="s">
        <v>424</v>
      </c>
      <c r="Y12" s="225">
        <v>1</v>
      </c>
      <c r="Z12" s="225">
        <v>0</v>
      </c>
      <c r="AA12" s="225">
        <v>0</v>
      </c>
      <c r="AB12" s="229">
        <v>1</v>
      </c>
      <c r="AC12" s="225">
        <v>0</v>
      </c>
      <c r="AD12" s="225">
        <v>0</v>
      </c>
      <c r="AE12" s="225">
        <v>0</v>
      </c>
      <c r="AF12" s="229">
        <v>0</v>
      </c>
      <c r="AG12" s="225">
        <v>1</v>
      </c>
      <c r="AH12" s="225">
        <v>0</v>
      </c>
      <c r="AI12" s="225">
        <v>0</v>
      </c>
      <c r="AJ12" s="229">
        <v>1</v>
      </c>
      <c r="AK12" s="225">
        <v>0</v>
      </c>
      <c r="AL12" s="225">
        <v>0</v>
      </c>
      <c r="AM12" s="225">
        <v>0</v>
      </c>
      <c r="AN12" s="229">
        <v>0</v>
      </c>
    </row>
    <row r="13" spans="1:40" ht="15" customHeight="1" thickBot="1" x14ac:dyDescent="0.3">
      <c r="A13" s="230">
        <v>43421</v>
      </c>
      <c r="B13" s="235" t="s">
        <v>46</v>
      </c>
      <c r="C13" s="221" t="s">
        <v>35</v>
      </c>
      <c r="D13" s="235" t="s">
        <v>809</v>
      </c>
      <c r="E13" s="222" t="s">
        <v>3</v>
      </c>
      <c r="F13" s="222">
        <v>13</v>
      </c>
      <c r="G13" s="236">
        <v>28</v>
      </c>
      <c r="H13" s="312" t="s">
        <v>118</v>
      </c>
      <c r="I13" s="236" t="s">
        <v>118</v>
      </c>
      <c r="J13" s="222">
        <v>1</v>
      </c>
      <c r="K13" s="222">
        <v>1</v>
      </c>
      <c r="L13" s="222">
        <v>0</v>
      </c>
      <c r="M13" s="222">
        <v>2</v>
      </c>
      <c r="N13" s="222">
        <v>0</v>
      </c>
      <c r="O13" s="222">
        <v>0</v>
      </c>
      <c r="P13" s="222" t="s">
        <v>118</v>
      </c>
      <c r="Q13" s="222" t="s">
        <v>118</v>
      </c>
      <c r="R13" s="222">
        <v>3</v>
      </c>
      <c r="S13" s="223">
        <v>40000</v>
      </c>
      <c r="T13" s="271" t="s">
        <v>882</v>
      </c>
      <c r="U13" s="224" t="s">
        <v>336</v>
      </c>
      <c r="V13" s="223" t="s">
        <v>214</v>
      </c>
      <c r="W13" s="225" t="s">
        <v>216</v>
      </c>
      <c r="X13" s="226" t="s">
        <v>350</v>
      </c>
      <c r="Y13" s="225">
        <v>1</v>
      </c>
      <c r="Z13" s="225">
        <v>0</v>
      </c>
      <c r="AA13" s="225">
        <v>0</v>
      </c>
      <c r="AB13" s="229">
        <v>1</v>
      </c>
      <c r="AC13" s="225">
        <v>0</v>
      </c>
      <c r="AD13" s="225">
        <v>0</v>
      </c>
      <c r="AE13" s="225">
        <v>0</v>
      </c>
      <c r="AF13" s="229">
        <v>0</v>
      </c>
      <c r="AG13" s="225">
        <v>1</v>
      </c>
      <c r="AH13" s="225">
        <v>0</v>
      </c>
      <c r="AI13" s="225">
        <v>0</v>
      </c>
      <c r="AJ13" s="229">
        <v>1</v>
      </c>
      <c r="AK13" s="225">
        <v>0</v>
      </c>
      <c r="AL13" s="225">
        <v>0</v>
      </c>
      <c r="AM13" s="225">
        <v>0</v>
      </c>
      <c r="AN13" s="229">
        <v>0</v>
      </c>
    </row>
    <row r="14" spans="1:40" ht="15" customHeight="1" thickBot="1" x14ac:dyDescent="0.3">
      <c r="A14" s="230">
        <v>43428</v>
      </c>
      <c r="B14" s="235" t="s">
        <v>46</v>
      </c>
      <c r="C14" s="221" t="s">
        <v>36</v>
      </c>
      <c r="D14" s="235" t="s">
        <v>178</v>
      </c>
      <c r="E14" s="222" t="s">
        <v>3</v>
      </c>
      <c r="F14" s="222">
        <v>9</v>
      </c>
      <c r="G14" s="236">
        <v>14</v>
      </c>
      <c r="H14" s="236" t="s">
        <v>118</v>
      </c>
      <c r="I14" s="222" t="s">
        <v>118</v>
      </c>
      <c r="J14" s="222">
        <v>0</v>
      </c>
      <c r="K14" s="222">
        <v>0</v>
      </c>
      <c r="L14" s="222">
        <v>0</v>
      </c>
      <c r="M14" s="222">
        <v>3</v>
      </c>
      <c r="N14" s="222">
        <v>0</v>
      </c>
      <c r="O14" s="222">
        <v>0</v>
      </c>
      <c r="P14" s="222" t="s">
        <v>118</v>
      </c>
      <c r="Q14" s="222" t="s">
        <v>118</v>
      </c>
      <c r="R14" s="222">
        <v>1</v>
      </c>
      <c r="S14" s="225">
        <v>67144</v>
      </c>
      <c r="T14" s="313" t="s">
        <v>669</v>
      </c>
      <c r="U14" s="225" t="s">
        <v>226</v>
      </c>
      <c r="V14" s="225" t="s">
        <v>801</v>
      </c>
      <c r="W14" s="225" t="s">
        <v>223</v>
      </c>
      <c r="X14" s="225" t="s">
        <v>880</v>
      </c>
      <c r="Y14" s="225">
        <v>1</v>
      </c>
      <c r="Z14" s="225">
        <v>0</v>
      </c>
      <c r="AA14" s="225">
        <v>0</v>
      </c>
      <c r="AB14" s="229">
        <v>1</v>
      </c>
      <c r="AC14" s="225">
        <v>0</v>
      </c>
      <c r="AD14" s="225">
        <v>0</v>
      </c>
      <c r="AE14" s="225">
        <v>0</v>
      </c>
      <c r="AF14" s="229">
        <v>0</v>
      </c>
      <c r="AG14" s="225">
        <v>1</v>
      </c>
      <c r="AH14" s="225">
        <v>0</v>
      </c>
      <c r="AI14" s="225">
        <v>0</v>
      </c>
      <c r="AJ14" s="229">
        <v>1</v>
      </c>
      <c r="AK14" s="225">
        <v>0</v>
      </c>
      <c r="AL14" s="225">
        <v>0</v>
      </c>
      <c r="AM14" s="225">
        <v>0</v>
      </c>
      <c r="AN14" s="229">
        <v>0</v>
      </c>
    </row>
    <row r="15" spans="1:40" ht="15.75" thickBot="1" x14ac:dyDescent="0.3">
      <c r="A15" s="509"/>
      <c r="B15" s="510"/>
      <c r="C15" s="679" t="s">
        <v>141</v>
      </c>
      <c r="D15" s="680"/>
      <c r="E15" s="681"/>
      <c r="F15" s="504">
        <f>SUM(F3+F4+F5)</f>
        <v>37</v>
      </c>
      <c r="G15" s="504">
        <f>SUM(G3+G4+G5)</f>
        <v>97</v>
      </c>
      <c r="H15" s="504" t="s">
        <v>118</v>
      </c>
      <c r="I15" s="504" t="s">
        <v>118</v>
      </c>
      <c r="J15" s="504">
        <f t="shared" ref="J15:O15" si="0">SUM(J3+J4+J5)</f>
        <v>5</v>
      </c>
      <c r="K15" s="504">
        <f t="shared" si="0"/>
        <v>3</v>
      </c>
      <c r="L15" s="504">
        <f t="shared" si="0"/>
        <v>0</v>
      </c>
      <c r="M15" s="504">
        <f t="shared" si="0"/>
        <v>2</v>
      </c>
      <c r="N15" s="504">
        <f t="shared" si="0"/>
        <v>0</v>
      </c>
      <c r="O15" s="504">
        <f t="shared" si="0"/>
        <v>0</v>
      </c>
      <c r="P15" s="504" t="s">
        <v>118</v>
      </c>
      <c r="Q15" s="504" t="s">
        <v>118</v>
      </c>
      <c r="R15" s="504">
        <f>SUM(R3+R4+R5)</f>
        <v>10</v>
      </c>
      <c r="S15" s="9"/>
      <c r="T15" s="9"/>
      <c r="U15" s="9"/>
      <c r="V15" s="9"/>
      <c r="W15" s="505"/>
      <c r="X15" s="531" t="s">
        <v>141</v>
      </c>
      <c r="Y15" s="504">
        <f t="shared" ref="Y15:AN15" si="1">SUM(Y3+Y4+Y5)</f>
        <v>3</v>
      </c>
      <c r="Z15" s="504">
        <f t="shared" si="1"/>
        <v>0</v>
      </c>
      <c r="AA15" s="504">
        <f t="shared" si="1"/>
        <v>0</v>
      </c>
      <c r="AB15" s="504">
        <f t="shared" si="1"/>
        <v>3</v>
      </c>
      <c r="AC15" s="506">
        <f t="shared" si="1"/>
        <v>3</v>
      </c>
      <c r="AD15" s="506">
        <f t="shared" si="1"/>
        <v>0</v>
      </c>
      <c r="AE15" s="506">
        <f t="shared" si="1"/>
        <v>0</v>
      </c>
      <c r="AF15" s="506">
        <f t="shared" si="1"/>
        <v>3</v>
      </c>
      <c r="AG15" s="507">
        <f t="shared" si="1"/>
        <v>0</v>
      </c>
      <c r="AH15" s="507">
        <f t="shared" si="1"/>
        <v>0</v>
      </c>
      <c r="AI15" s="507">
        <f t="shared" si="1"/>
        <v>0</v>
      </c>
      <c r="AJ15" s="507">
        <f t="shared" si="1"/>
        <v>0</v>
      </c>
      <c r="AK15" s="508">
        <f t="shared" si="1"/>
        <v>0</v>
      </c>
      <c r="AL15" s="508">
        <f t="shared" si="1"/>
        <v>0</v>
      </c>
      <c r="AM15" s="508">
        <f t="shared" si="1"/>
        <v>0</v>
      </c>
      <c r="AN15" s="508">
        <f t="shared" si="1"/>
        <v>0</v>
      </c>
    </row>
    <row r="16" spans="1:40" ht="15.75" thickBot="1" x14ac:dyDescent="0.3">
      <c r="A16" s="509"/>
      <c r="B16" s="510"/>
      <c r="C16" s="657" t="s">
        <v>139</v>
      </c>
      <c r="D16" s="658"/>
      <c r="E16" s="659"/>
      <c r="F16" s="540">
        <f>SUM(F6:F11)</f>
        <v>151</v>
      </c>
      <c r="G16" s="540">
        <f t="shared" ref="G16:R16" si="2">SUM(G6:G11)</f>
        <v>198</v>
      </c>
      <c r="H16" s="540">
        <f t="shared" si="2"/>
        <v>0</v>
      </c>
      <c r="I16" s="540">
        <f t="shared" si="2"/>
        <v>0</v>
      </c>
      <c r="J16" s="540">
        <f t="shared" si="2"/>
        <v>18</v>
      </c>
      <c r="K16" s="540">
        <f t="shared" si="2"/>
        <v>17</v>
      </c>
      <c r="L16" s="540">
        <f t="shared" si="2"/>
        <v>1</v>
      </c>
      <c r="M16" s="540">
        <f t="shared" si="2"/>
        <v>8</v>
      </c>
      <c r="N16" s="540">
        <f t="shared" si="2"/>
        <v>0</v>
      </c>
      <c r="O16" s="540">
        <f t="shared" si="2"/>
        <v>0</v>
      </c>
      <c r="P16" s="540">
        <f t="shared" si="2"/>
        <v>3</v>
      </c>
      <c r="Q16" s="540">
        <f t="shared" si="2"/>
        <v>1</v>
      </c>
      <c r="R16" s="540">
        <f t="shared" si="2"/>
        <v>29</v>
      </c>
      <c r="S16" s="541"/>
      <c r="T16" s="541"/>
      <c r="U16" s="541"/>
      <c r="V16" s="541"/>
      <c r="W16" s="542"/>
      <c r="X16" s="543" t="s">
        <v>139</v>
      </c>
      <c r="Y16" s="547">
        <f t="shared" ref="Y16:AN16" si="3">SUM(Y6:Y11)</f>
        <v>6</v>
      </c>
      <c r="Z16" s="540">
        <f t="shared" si="3"/>
        <v>2</v>
      </c>
      <c r="AA16" s="540">
        <f t="shared" si="3"/>
        <v>0</v>
      </c>
      <c r="AB16" s="540">
        <f t="shared" si="3"/>
        <v>4</v>
      </c>
      <c r="AC16" s="544">
        <f t="shared" si="3"/>
        <v>3</v>
      </c>
      <c r="AD16" s="544">
        <f t="shared" si="3"/>
        <v>1</v>
      </c>
      <c r="AE16" s="544">
        <f t="shared" si="3"/>
        <v>0</v>
      </c>
      <c r="AF16" s="544">
        <f t="shared" si="3"/>
        <v>2</v>
      </c>
      <c r="AG16" s="545">
        <f t="shared" si="3"/>
        <v>3</v>
      </c>
      <c r="AH16" s="545">
        <f t="shared" si="3"/>
        <v>1</v>
      </c>
      <c r="AI16" s="545">
        <f t="shared" si="3"/>
        <v>0</v>
      </c>
      <c r="AJ16" s="545">
        <f t="shared" si="3"/>
        <v>2</v>
      </c>
      <c r="AK16" s="546">
        <f t="shared" si="3"/>
        <v>0</v>
      </c>
      <c r="AL16" s="546">
        <f t="shared" si="3"/>
        <v>0</v>
      </c>
      <c r="AM16" s="546">
        <f t="shared" si="3"/>
        <v>0</v>
      </c>
      <c r="AN16" s="546">
        <f t="shared" si="3"/>
        <v>0</v>
      </c>
    </row>
    <row r="17" spans="1:40" ht="15.75" thickBot="1" x14ac:dyDescent="0.3">
      <c r="A17" s="509"/>
      <c r="B17" s="510"/>
      <c r="C17" s="663" t="s">
        <v>140</v>
      </c>
      <c r="D17" s="664"/>
      <c r="E17" s="665"/>
      <c r="F17" s="517">
        <f>SUM(F12:F14)</f>
        <v>39</v>
      </c>
      <c r="G17" s="517">
        <f>SUM(G12:G14)</f>
        <v>70</v>
      </c>
      <c r="H17" s="517" t="s">
        <v>118</v>
      </c>
      <c r="I17" s="517" t="s">
        <v>118</v>
      </c>
      <c r="J17" s="517">
        <f t="shared" ref="J17:O17" si="4">SUM(J12:J14)</f>
        <v>2</v>
      </c>
      <c r="K17" s="517">
        <f t="shared" si="4"/>
        <v>1</v>
      </c>
      <c r="L17" s="517">
        <f t="shared" si="4"/>
        <v>0</v>
      </c>
      <c r="M17" s="517">
        <f t="shared" si="4"/>
        <v>9</v>
      </c>
      <c r="N17" s="517">
        <f t="shared" si="4"/>
        <v>0</v>
      </c>
      <c r="O17" s="517">
        <f t="shared" si="4"/>
        <v>0</v>
      </c>
      <c r="P17" s="517" t="s">
        <v>118</v>
      </c>
      <c r="Q17" s="517" t="s">
        <v>118</v>
      </c>
      <c r="R17" s="517">
        <f>SUM(R12:R14)</f>
        <v>7</v>
      </c>
      <c r="S17" s="518"/>
      <c r="T17" s="518"/>
      <c r="U17" s="518"/>
      <c r="V17" s="518"/>
      <c r="W17" s="519"/>
      <c r="X17" s="533" t="s">
        <v>140</v>
      </c>
      <c r="Y17" s="520">
        <f t="shared" ref="Y17:AN17" si="5">SUM(Y12:Y14)</f>
        <v>3</v>
      </c>
      <c r="Z17" s="517">
        <f t="shared" si="5"/>
        <v>0</v>
      </c>
      <c r="AA17" s="517">
        <f t="shared" si="5"/>
        <v>0</v>
      </c>
      <c r="AB17" s="517">
        <f t="shared" si="5"/>
        <v>3</v>
      </c>
      <c r="AC17" s="521">
        <f t="shared" si="5"/>
        <v>0</v>
      </c>
      <c r="AD17" s="521">
        <f t="shared" si="5"/>
        <v>0</v>
      </c>
      <c r="AE17" s="521">
        <f t="shared" si="5"/>
        <v>0</v>
      </c>
      <c r="AF17" s="521">
        <f t="shared" si="5"/>
        <v>0</v>
      </c>
      <c r="AG17" s="522">
        <f t="shared" si="5"/>
        <v>3</v>
      </c>
      <c r="AH17" s="522">
        <f t="shared" si="5"/>
        <v>0</v>
      </c>
      <c r="AI17" s="522">
        <f t="shared" si="5"/>
        <v>0</v>
      </c>
      <c r="AJ17" s="522">
        <f t="shared" si="5"/>
        <v>3</v>
      </c>
      <c r="AK17" s="523">
        <f t="shared" si="5"/>
        <v>0</v>
      </c>
      <c r="AL17" s="523">
        <f t="shared" si="5"/>
        <v>0</v>
      </c>
      <c r="AM17" s="523">
        <f t="shared" si="5"/>
        <v>0</v>
      </c>
      <c r="AN17" s="523">
        <f t="shared" si="5"/>
        <v>0</v>
      </c>
    </row>
    <row r="18" spans="1:40" ht="15.75" thickBot="1" x14ac:dyDescent="0.3">
      <c r="A18" s="509"/>
      <c r="B18" s="510"/>
      <c r="C18" s="660" t="s">
        <v>138</v>
      </c>
      <c r="D18" s="661"/>
      <c r="E18" s="662"/>
      <c r="F18" s="524">
        <f>SUM(F3:F14)</f>
        <v>227</v>
      </c>
      <c r="G18" s="524">
        <f t="shared" ref="G18:R18" si="6">SUM(G3:G14)</f>
        <v>365</v>
      </c>
      <c r="H18" s="524">
        <f t="shared" si="6"/>
        <v>0</v>
      </c>
      <c r="I18" s="524">
        <f t="shared" si="6"/>
        <v>0</v>
      </c>
      <c r="J18" s="524">
        <f t="shared" si="6"/>
        <v>25</v>
      </c>
      <c r="K18" s="524">
        <f t="shared" si="6"/>
        <v>21</v>
      </c>
      <c r="L18" s="524">
        <f t="shared" si="6"/>
        <v>1</v>
      </c>
      <c r="M18" s="524">
        <f t="shared" si="6"/>
        <v>19</v>
      </c>
      <c r="N18" s="524">
        <f t="shared" si="6"/>
        <v>0</v>
      </c>
      <c r="O18" s="524">
        <f t="shared" si="6"/>
        <v>0</v>
      </c>
      <c r="P18" s="524">
        <f t="shared" si="6"/>
        <v>3</v>
      </c>
      <c r="Q18" s="524">
        <f t="shared" si="6"/>
        <v>1</v>
      </c>
      <c r="R18" s="524">
        <f t="shared" si="6"/>
        <v>46</v>
      </c>
      <c r="S18" s="525"/>
      <c r="T18" s="525"/>
      <c r="U18" s="525"/>
      <c r="V18" s="525"/>
      <c r="W18" s="526"/>
      <c r="X18" s="534" t="s">
        <v>138</v>
      </c>
      <c r="Y18" s="527">
        <f t="shared" ref="Y18:AN18" si="7">SUM(Y3:Y14)</f>
        <v>12</v>
      </c>
      <c r="Z18" s="524">
        <f t="shared" si="7"/>
        <v>2</v>
      </c>
      <c r="AA18" s="524">
        <f t="shared" si="7"/>
        <v>0</v>
      </c>
      <c r="AB18" s="524">
        <f t="shared" si="7"/>
        <v>10</v>
      </c>
      <c r="AC18" s="528">
        <f t="shared" si="7"/>
        <v>6</v>
      </c>
      <c r="AD18" s="528">
        <f t="shared" si="7"/>
        <v>1</v>
      </c>
      <c r="AE18" s="528">
        <f t="shared" si="7"/>
        <v>0</v>
      </c>
      <c r="AF18" s="528">
        <f t="shared" si="7"/>
        <v>5</v>
      </c>
      <c r="AG18" s="529">
        <f t="shared" si="7"/>
        <v>6</v>
      </c>
      <c r="AH18" s="529">
        <f t="shared" si="7"/>
        <v>1</v>
      </c>
      <c r="AI18" s="529">
        <f t="shared" si="7"/>
        <v>0</v>
      </c>
      <c r="AJ18" s="529">
        <f t="shared" si="7"/>
        <v>5</v>
      </c>
      <c r="AK18" s="530">
        <f t="shared" si="7"/>
        <v>0</v>
      </c>
      <c r="AL18" s="530">
        <f t="shared" si="7"/>
        <v>0</v>
      </c>
      <c r="AM18" s="530">
        <f t="shared" si="7"/>
        <v>0</v>
      </c>
      <c r="AN18" s="530">
        <f t="shared" si="7"/>
        <v>0</v>
      </c>
    </row>
    <row r="19" spans="1:40" x14ac:dyDescent="0.25">
      <c r="A19" t="s">
        <v>123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40" x14ac:dyDescent="0.25">
      <c r="A20" t="s">
        <v>733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40" x14ac:dyDescent="0.25">
      <c r="A21" t="s">
        <v>749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40" x14ac:dyDescent="0.25">
      <c r="A22" t="s">
        <v>760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40" x14ac:dyDescent="0.25">
      <c r="A23" t="s">
        <v>770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40" x14ac:dyDescent="0.25">
      <c r="A24" t="s">
        <v>812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40" x14ac:dyDescent="0.25">
      <c r="A25" t="s">
        <v>813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40" x14ac:dyDescent="0.25">
      <c r="A26" s="197"/>
      <c r="B26" s="9" t="s">
        <v>45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40" x14ac:dyDescent="0.25">
      <c r="A27" s="195"/>
      <c r="B27" s="9" t="s">
        <v>43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40" x14ac:dyDescent="0.25">
      <c r="A28" s="196"/>
      <c r="B28" s="9" t="s">
        <v>44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40" x14ac:dyDescent="0.25">
      <c r="A29" s="19" t="s">
        <v>28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4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4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4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</sheetData>
  <mergeCells count="14">
    <mergeCell ref="Y1:AB1"/>
    <mergeCell ref="AC1:AF1"/>
    <mergeCell ref="AG1:AJ1"/>
    <mergeCell ref="AK1:AN1"/>
    <mergeCell ref="C15:E15"/>
    <mergeCell ref="C16:E16"/>
    <mergeCell ref="C18:E18"/>
    <mergeCell ref="C17:E17"/>
    <mergeCell ref="N1:O1"/>
    <mergeCell ref="P1:R1"/>
    <mergeCell ref="H1:I1"/>
    <mergeCell ref="E1:G1"/>
    <mergeCell ref="A1:C1"/>
    <mergeCell ref="J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30"/>
  <sheetViews>
    <sheetView workbookViewId="0">
      <pane ySplit="2" topLeftCell="A3" activePane="bottomLeft" state="frozen"/>
      <selection pane="bottomLeft" activeCell="Q28" sqref="Q28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140625" customWidth="1"/>
    <col min="5" max="18" width="3.7109375" customWidth="1"/>
    <col min="19" max="19" width="6.28515625" customWidth="1"/>
    <col min="20" max="20" width="6.28515625" style="9" customWidth="1"/>
    <col min="21" max="21" width="28.5703125" bestFit="1" customWidth="1"/>
    <col min="22" max="22" width="22" customWidth="1"/>
    <col min="23" max="23" width="30.5703125" bestFit="1" customWidth="1"/>
    <col min="24" max="24" width="30.5703125" customWidth="1"/>
    <col min="25" max="40" width="3.7109375" customWidth="1"/>
  </cols>
  <sheetData>
    <row r="1" spans="1:40" ht="15" customHeight="1" thickBot="1" x14ac:dyDescent="0.3">
      <c r="A1" s="688" t="s">
        <v>152</v>
      </c>
      <c r="B1" s="689"/>
      <c r="C1" s="689"/>
      <c r="D1" s="190"/>
      <c r="E1" s="690" t="s">
        <v>24</v>
      </c>
      <c r="F1" s="691"/>
      <c r="G1" s="692"/>
      <c r="H1" s="690" t="s">
        <v>23</v>
      </c>
      <c r="I1" s="692"/>
      <c r="J1" s="685" t="s">
        <v>6</v>
      </c>
      <c r="K1" s="687"/>
      <c r="L1" s="687"/>
      <c r="M1" s="686"/>
      <c r="N1" s="685" t="s">
        <v>7</v>
      </c>
      <c r="O1" s="686"/>
      <c r="P1" s="685" t="s">
        <v>25</v>
      </c>
      <c r="Q1" s="687"/>
      <c r="R1" s="686"/>
      <c r="S1" s="20" t="s">
        <v>8</v>
      </c>
      <c r="T1" s="220" t="s">
        <v>9</v>
      </c>
      <c r="U1" s="21" t="s">
        <v>10</v>
      </c>
      <c r="V1" s="20" t="s">
        <v>11</v>
      </c>
      <c r="W1" s="22" t="s">
        <v>26</v>
      </c>
      <c r="X1" s="219" t="s">
        <v>27</v>
      </c>
      <c r="Y1" s="682" t="s">
        <v>20</v>
      </c>
      <c r="Z1" s="675"/>
      <c r="AA1" s="675"/>
      <c r="AB1" s="676"/>
      <c r="AC1" s="682" t="s">
        <v>64</v>
      </c>
      <c r="AD1" s="675"/>
      <c r="AE1" s="675"/>
      <c r="AF1" s="676"/>
      <c r="AG1" s="682" t="s">
        <v>65</v>
      </c>
      <c r="AH1" s="675"/>
      <c r="AI1" s="675"/>
      <c r="AJ1" s="676"/>
      <c r="AK1" s="682" t="s">
        <v>66</v>
      </c>
      <c r="AL1" s="675"/>
      <c r="AM1" s="675"/>
      <c r="AN1" s="676"/>
    </row>
    <row r="2" spans="1:40" ht="15" customHeight="1" thickBot="1" x14ac:dyDescent="0.3">
      <c r="A2" s="23" t="s">
        <v>19</v>
      </c>
      <c r="B2" s="24" t="s">
        <v>18</v>
      </c>
      <c r="C2" s="25" t="s">
        <v>17</v>
      </c>
      <c r="D2" s="25" t="s">
        <v>42</v>
      </c>
      <c r="E2" s="26" t="s">
        <v>16</v>
      </c>
      <c r="F2" s="26" t="s">
        <v>4</v>
      </c>
      <c r="G2" s="26" t="s">
        <v>5</v>
      </c>
      <c r="H2" s="27" t="s">
        <v>12</v>
      </c>
      <c r="I2" s="27" t="s">
        <v>3</v>
      </c>
      <c r="J2" s="27" t="s">
        <v>12</v>
      </c>
      <c r="K2" s="27" t="s">
        <v>13</v>
      </c>
      <c r="L2" s="27" t="s">
        <v>2</v>
      </c>
      <c r="M2" s="27" t="s">
        <v>14</v>
      </c>
      <c r="N2" s="27" t="s">
        <v>15</v>
      </c>
      <c r="O2" s="27" t="s">
        <v>16</v>
      </c>
      <c r="P2" s="27" t="s">
        <v>21</v>
      </c>
      <c r="Q2" s="27" t="s">
        <v>22</v>
      </c>
      <c r="R2" s="27" t="s">
        <v>12</v>
      </c>
      <c r="S2" s="28"/>
      <c r="T2" s="29"/>
      <c r="U2" s="30"/>
      <c r="V2" s="28"/>
      <c r="W2" s="220"/>
      <c r="X2" s="31"/>
      <c r="Y2" s="616" t="s">
        <v>0</v>
      </c>
      <c r="Z2" s="616" t="s">
        <v>1</v>
      </c>
      <c r="AA2" s="616" t="s">
        <v>2</v>
      </c>
      <c r="AB2" s="616" t="s">
        <v>3</v>
      </c>
      <c r="AC2" s="616" t="s">
        <v>0</v>
      </c>
      <c r="AD2" s="616" t="s">
        <v>1</v>
      </c>
      <c r="AE2" s="616" t="s">
        <v>2</v>
      </c>
      <c r="AF2" s="616" t="s">
        <v>3</v>
      </c>
      <c r="AG2" s="616" t="s">
        <v>0</v>
      </c>
      <c r="AH2" s="616" t="s">
        <v>1</v>
      </c>
      <c r="AI2" s="616" t="s">
        <v>2</v>
      </c>
      <c r="AJ2" s="616" t="s">
        <v>3</v>
      </c>
      <c r="AK2" s="616" t="s">
        <v>0</v>
      </c>
      <c r="AL2" s="616" t="s">
        <v>1</v>
      </c>
      <c r="AM2" s="616" t="s">
        <v>2</v>
      </c>
      <c r="AN2" s="616" t="s">
        <v>3</v>
      </c>
    </row>
    <row r="3" spans="1:40" ht="15" customHeight="1" thickBot="1" x14ac:dyDescent="0.3">
      <c r="A3" s="239">
        <v>43260</v>
      </c>
      <c r="B3" s="240" t="s">
        <v>46</v>
      </c>
      <c r="C3" s="240" t="s">
        <v>40</v>
      </c>
      <c r="D3" s="240" t="s">
        <v>183</v>
      </c>
      <c r="E3" s="241" t="s">
        <v>1</v>
      </c>
      <c r="F3" s="241">
        <v>18</v>
      </c>
      <c r="G3" s="241">
        <v>9</v>
      </c>
      <c r="H3" s="241" t="s">
        <v>118</v>
      </c>
      <c r="I3" s="241" t="s">
        <v>118</v>
      </c>
      <c r="J3" s="241">
        <v>2</v>
      </c>
      <c r="K3" s="241">
        <v>1</v>
      </c>
      <c r="L3" s="241">
        <v>0</v>
      </c>
      <c r="M3" s="241">
        <v>2</v>
      </c>
      <c r="N3" s="241">
        <v>0</v>
      </c>
      <c r="O3" s="241">
        <v>0</v>
      </c>
      <c r="P3" s="241" t="s">
        <v>118</v>
      </c>
      <c r="Q3" s="241" t="s">
        <v>118</v>
      </c>
      <c r="R3" s="241">
        <v>0</v>
      </c>
      <c r="S3" s="254">
        <v>46273</v>
      </c>
      <c r="T3" s="409" t="s">
        <v>577</v>
      </c>
      <c r="U3" s="256" t="s">
        <v>399</v>
      </c>
      <c r="V3" s="254" t="s">
        <v>397</v>
      </c>
      <c r="W3" s="254" t="s">
        <v>213</v>
      </c>
      <c r="X3" s="242" t="s">
        <v>226</v>
      </c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9">
        <v>0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239">
        <v>43267</v>
      </c>
      <c r="B4" s="240" t="s">
        <v>70</v>
      </c>
      <c r="C4" s="240" t="s">
        <v>40</v>
      </c>
      <c r="D4" s="240" t="s">
        <v>190</v>
      </c>
      <c r="E4" s="241" t="s">
        <v>3</v>
      </c>
      <c r="F4" s="241">
        <v>21</v>
      </c>
      <c r="G4" s="241">
        <v>26</v>
      </c>
      <c r="H4" s="241" t="s">
        <v>118</v>
      </c>
      <c r="I4" s="241" t="s">
        <v>118</v>
      </c>
      <c r="J4" s="241">
        <v>3</v>
      </c>
      <c r="K4" s="241">
        <v>2</v>
      </c>
      <c r="L4" s="241">
        <v>0</v>
      </c>
      <c r="M4" s="241">
        <v>0</v>
      </c>
      <c r="N4" s="241">
        <v>1</v>
      </c>
      <c r="O4" s="241">
        <v>0</v>
      </c>
      <c r="P4" s="241" t="s">
        <v>118</v>
      </c>
      <c r="Q4" s="241" t="s">
        <v>118</v>
      </c>
      <c r="R4" s="241">
        <v>2</v>
      </c>
      <c r="S4" s="254">
        <v>29018</v>
      </c>
      <c r="T4" s="270" t="s">
        <v>622</v>
      </c>
      <c r="U4" s="256" t="s">
        <v>226</v>
      </c>
      <c r="V4" s="242" t="s">
        <v>397</v>
      </c>
      <c r="W4" s="242" t="s">
        <v>213</v>
      </c>
      <c r="X4" s="242" t="s">
        <v>399</v>
      </c>
      <c r="Y4" s="258">
        <v>1</v>
      </c>
      <c r="Z4" s="258">
        <v>0</v>
      </c>
      <c r="AA4" s="258">
        <v>0</v>
      </c>
      <c r="AB4" s="259">
        <v>1</v>
      </c>
      <c r="AC4" s="258">
        <v>1</v>
      </c>
      <c r="AD4" s="258">
        <v>0</v>
      </c>
      <c r="AE4" s="258">
        <v>0</v>
      </c>
      <c r="AF4" s="259">
        <v>1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5" customHeight="1" thickBot="1" x14ac:dyDescent="0.3">
      <c r="A5" s="239">
        <v>43274</v>
      </c>
      <c r="B5" s="240" t="s">
        <v>46</v>
      </c>
      <c r="C5" s="240" t="s">
        <v>40</v>
      </c>
      <c r="D5" s="240" t="s">
        <v>196</v>
      </c>
      <c r="E5" s="241" t="s">
        <v>3</v>
      </c>
      <c r="F5" s="241">
        <v>16</v>
      </c>
      <c r="G5" s="241">
        <v>20</v>
      </c>
      <c r="H5" s="241" t="s">
        <v>118</v>
      </c>
      <c r="I5" s="241" t="s">
        <v>118</v>
      </c>
      <c r="J5" s="241">
        <v>1</v>
      </c>
      <c r="K5" s="241">
        <v>1</v>
      </c>
      <c r="L5" s="241">
        <v>0</v>
      </c>
      <c r="M5" s="241">
        <v>3</v>
      </c>
      <c r="N5" s="241">
        <v>0</v>
      </c>
      <c r="O5" s="241">
        <v>0</v>
      </c>
      <c r="P5" s="241" t="s">
        <v>118</v>
      </c>
      <c r="Q5" s="241" t="s">
        <v>118</v>
      </c>
      <c r="R5" s="241">
        <v>1</v>
      </c>
      <c r="S5" s="254">
        <v>44085</v>
      </c>
      <c r="T5" s="270" t="s">
        <v>664</v>
      </c>
      <c r="U5" s="256" t="s">
        <v>213</v>
      </c>
      <c r="V5" s="254" t="s">
        <v>397</v>
      </c>
      <c r="W5" s="242" t="s">
        <v>226</v>
      </c>
      <c r="X5" s="257" t="s">
        <v>564</v>
      </c>
      <c r="Y5" s="258">
        <v>1</v>
      </c>
      <c r="Z5" s="258">
        <v>0</v>
      </c>
      <c r="AA5" s="258">
        <v>0</v>
      </c>
      <c r="AB5" s="259">
        <v>1</v>
      </c>
      <c r="AC5" s="258">
        <v>1</v>
      </c>
      <c r="AD5" s="258">
        <v>0</v>
      </c>
      <c r="AE5" s="258">
        <v>0</v>
      </c>
      <c r="AF5" s="259">
        <v>1</v>
      </c>
      <c r="AG5" s="258">
        <v>0</v>
      </c>
      <c r="AH5" s="258">
        <v>0</v>
      </c>
      <c r="AI5" s="258">
        <v>0</v>
      </c>
      <c r="AJ5" s="259">
        <v>0</v>
      </c>
      <c r="AK5" s="258">
        <v>0</v>
      </c>
      <c r="AL5" s="258">
        <v>0</v>
      </c>
      <c r="AM5" s="258">
        <v>0</v>
      </c>
      <c r="AN5" s="259">
        <v>0</v>
      </c>
    </row>
    <row r="6" spans="1:40" ht="15" customHeight="1" thickBot="1" x14ac:dyDescent="0.3">
      <c r="A6" s="239">
        <v>43330</v>
      </c>
      <c r="B6" s="240" t="s">
        <v>119</v>
      </c>
      <c r="C6" s="240" t="s">
        <v>187</v>
      </c>
      <c r="D6" s="240" t="s">
        <v>727</v>
      </c>
      <c r="E6" s="241" t="s">
        <v>3</v>
      </c>
      <c r="F6" s="241">
        <v>13</v>
      </c>
      <c r="G6" s="241">
        <v>38</v>
      </c>
      <c r="H6" s="241">
        <v>0</v>
      </c>
      <c r="I6" s="241">
        <v>0</v>
      </c>
      <c r="J6" s="241">
        <v>1</v>
      </c>
      <c r="K6" s="241">
        <v>1</v>
      </c>
      <c r="L6" s="241">
        <v>0</v>
      </c>
      <c r="M6" s="241">
        <v>2</v>
      </c>
      <c r="N6" s="241">
        <v>0</v>
      </c>
      <c r="O6" s="241">
        <v>0</v>
      </c>
      <c r="P6" s="241">
        <v>1</v>
      </c>
      <c r="Q6" s="241">
        <v>0</v>
      </c>
      <c r="R6" s="241">
        <v>6</v>
      </c>
      <c r="S6" s="254">
        <v>66318</v>
      </c>
      <c r="T6" s="537" t="s">
        <v>728</v>
      </c>
      <c r="U6" s="256" t="s">
        <v>396</v>
      </c>
      <c r="V6" s="254" t="s">
        <v>404</v>
      </c>
      <c r="W6" s="242" t="s">
        <v>225</v>
      </c>
      <c r="X6" s="257" t="s">
        <v>230</v>
      </c>
      <c r="Y6" s="258">
        <v>1</v>
      </c>
      <c r="Z6" s="258">
        <v>0</v>
      </c>
      <c r="AA6" s="258">
        <v>0</v>
      </c>
      <c r="AB6" s="259">
        <v>1</v>
      </c>
      <c r="AC6" s="258">
        <v>1</v>
      </c>
      <c r="AD6" s="258">
        <v>0</v>
      </c>
      <c r="AE6" s="258">
        <v>0</v>
      </c>
      <c r="AF6" s="259">
        <v>1</v>
      </c>
      <c r="AG6" s="258">
        <v>0</v>
      </c>
      <c r="AH6" s="258">
        <v>0</v>
      </c>
      <c r="AI6" s="258">
        <v>0</v>
      </c>
      <c r="AJ6" s="259">
        <v>0</v>
      </c>
      <c r="AK6" s="258">
        <v>0</v>
      </c>
      <c r="AL6" s="258">
        <v>0</v>
      </c>
      <c r="AM6" s="258">
        <v>0</v>
      </c>
      <c r="AN6" s="259">
        <v>0</v>
      </c>
    </row>
    <row r="7" spans="1:40" ht="15" customHeight="1" thickBot="1" x14ac:dyDescent="0.3">
      <c r="A7" s="230">
        <v>43337</v>
      </c>
      <c r="B7" s="221" t="s">
        <v>119</v>
      </c>
      <c r="C7" s="221" t="s">
        <v>187</v>
      </c>
      <c r="D7" s="221" t="s">
        <v>186</v>
      </c>
      <c r="E7" s="222" t="s">
        <v>3</v>
      </c>
      <c r="F7" s="222">
        <v>12</v>
      </c>
      <c r="G7" s="222">
        <v>40</v>
      </c>
      <c r="H7" s="222">
        <v>0</v>
      </c>
      <c r="I7" s="222">
        <v>0</v>
      </c>
      <c r="J7" s="222">
        <v>2</v>
      </c>
      <c r="K7" s="222">
        <v>1</v>
      </c>
      <c r="L7" s="222">
        <v>0</v>
      </c>
      <c r="M7" s="222">
        <v>0</v>
      </c>
      <c r="N7" s="222">
        <v>0</v>
      </c>
      <c r="O7" s="222">
        <v>0</v>
      </c>
      <c r="P7" s="222">
        <v>1</v>
      </c>
      <c r="Q7" s="222">
        <v>0</v>
      </c>
      <c r="R7" s="222">
        <v>6</v>
      </c>
      <c r="S7" s="466">
        <v>49963</v>
      </c>
      <c r="T7" s="613" t="s">
        <v>300</v>
      </c>
      <c r="U7" s="535" t="s">
        <v>225</v>
      </c>
      <c r="V7" s="466" t="s">
        <v>404</v>
      </c>
      <c r="W7" s="466" t="s">
        <v>396</v>
      </c>
      <c r="X7" s="536" t="s">
        <v>230</v>
      </c>
      <c r="Y7" s="227">
        <v>1</v>
      </c>
      <c r="Z7" s="227">
        <v>0</v>
      </c>
      <c r="AA7" s="227">
        <v>0</v>
      </c>
      <c r="AB7" s="228">
        <v>1</v>
      </c>
      <c r="AC7" s="227">
        <v>0</v>
      </c>
      <c r="AD7" s="227">
        <v>0</v>
      </c>
      <c r="AE7" s="227">
        <v>0</v>
      </c>
      <c r="AF7" s="228">
        <v>0</v>
      </c>
      <c r="AG7" s="227">
        <v>1</v>
      </c>
      <c r="AH7" s="227">
        <v>0</v>
      </c>
      <c r="AI7" s="227">
        <v>0</v>
      </c>
      <c r="AJ7" s="228">
        <v>1</v>
      </c>
      <c r="AK7" s="227">
        <v>0</v>
      </c>
      <c r="AL7" s="227">
        <v>0</v>
      </c>
      <c r="AM7" s="227">
        <v>0</v>
      </c>
      <c r="AN7" s="228">
        <v>0</v>
      </c>
    </row>
    <row r="8" spans="1:40" ht="15" customHeight="1" thickBot="1" x14ac:dyDescent="0.3">
      <c r="A8" s="239">
        <v>43351</v>
      </c>
      <c r="B8" s="278" t="s">
        <v>119</v>
      </c>
      <c r="C8" s="240" t="s">
        <v>189</v>
      </c>
      <c r="D8" s="240" t="s">
        <v>183</v>
      </c>
      <c r="E8" s="241" t="s">
        <v>1</v>
      </c>
      <c r="F8" s="241">
        <v>23</v>
      </c>
      <c r="G8" s="279">
        <v>18</v>
      </c>
      <c r="H8" s="279">
        <v>0</v>
      </c>
      <c r="I8" s="241">
        <v>0</v>
      </c>
      <c r="J8" s="241">
        <v>2</v>
      </c>
      <c r="K8" s="241">
        <v>2</v>
      </c>
      <c r="L8" s="241">
        <v>0</v>
      </c>
      <c r="M8" s="241">
        <v>3</v>
      </c>
      <c r="N8" s="241">
        <v>0</v>
      </c>
      <c r="O8" s="241">
        <v>0</v>
      </c>
      <c r="P8" s="241">
        <v>0</v>
      </c>
      <c r="Q8" s="241">
        <v>1</v>
      </c>
      <c r="R8" s="241">
        <v>2</v>
      </c>
      <c r="S8" s="242">
        <v>27849</v>
      </c>
      <c r="T8" s="562" t="s">
        <v>750</v>
      </c>
      <c r="U8" s="281" t="s">
        <v>336</v>
      </c>
      <c r="V8" s="242" t="s">
        <v>237</v>
      </c>
      <c r="W8" s="242" t="s">
        <v>302</v>
      </c>
      <c r="X8" s="243" t="s">
        <v>226</v>
      </c>
      <c r="Y8" s="242">
        <v>1</v>
      </c>
      <c r="Z8" s="242">
        <v>1</v>
      </c>
      <c r="AA8" s="242">
        <v>0</v>
      </c>
      <c r="AB8" s="282">
        <v>0</v>
      </c>
      <c r="AC8" s="242">
        <v>1</v>
      </c>
      <c r="AD8" s="242">
        <v>1</v>
      </c>
      <c r="AE8" s="242">
        <v>0</v>
      </c>
      <c r="AF8" s="282">
        <v>0</v>
      </c>
      <c r="AG8" s="242">
        <v>0</v>
      </c>
      <c r="AH8" s="242">
        <v>0</v>
      </c>
      <c r="AI8" s="242">
        <v>0</v>
      </c>
      <c r="AJ8" s="282">
        <v>0</v>
      </c>
      <c r="AK8" s="242">
        <v>0</v>
      </c>
      <c r="AL8" s="242">
        <v>0</v>
      </c>
      <c r="AM8" s="242">
        <v>0</v>
      </c>
      <c r="AN8" s="282">
        <v>0</v>
      </c>
    </row>
    <row r="9" spans="1:40" ht="15" customHeight="1" thickBot="1" x14ac:dyDescent="0.3">
      <c r="A9" s="239">
        <v>43358</v>
      </c>
      <c r="B9" s="278" t="s">
        <v>119</v>
      </c>
      <c r="C9" s="240" t="s">
        <v>38</v>
      </c>
      <c r="D9" s="240" t="s">
        <v>758</v>
      </c>
      <c r="E9" s="241" t="s">
        <v>3</v>
      </c>
      <c r="F9" s="241">
        <v>19</v>
      </c>
      <c r="G9" s="279">
        <v>23</v>
      </c>
      <c r="H9" s="279">
        <v>0</v>
      </c>
      <c r="I9" s="241">
        <v>1</v>
      </c>
      <c r="J9" s="241">
        <v>3</v>
      </c>
      <c r="K9" s="241">
        <v>2</v>
      </c>
      <c r="L9" s="241">
        <v>0</v>
      </c>
      <c r="M9" s="241">
        <v>0</v>
      </c>
      <c r="N9" s="241">
        <v>0</v>
      </c>
      <c r="O9" s="241">
        <v>0</v>
      </c>
      <c r="P9" s="241">
        <v>0</v>
      </c>
      <c r="Q9" s="241">
        <v>0</v>
      </c>
      <c r="R9" s="241">
        <v>2</v>
      </c>
      <c r="S9" s="242">
        <v>16019</v>
      </c>
      <c r="T9" s="484" t="s">
        <v>574</v>
      </c>
      <c r="U9" s="281" t="s">
        <v>302</v>
      </c>
      <c r="V9" s="242" t="s">
        <v>237</v>
      </c>
      <c r="W9" s="242" t="s">
        <v>336</v>
      </c>
      <c r="X9" s="243" t="s">
        <v>226</v>
      </c>
      <c r="Y9" s="242">
        <v>1</v>
      </c>
      <c r="Z9" s="242">
        <v>0</v>
      </c>
      <c r="AA9" s="242">
        <v>0</v>
      </c>
      <c r="AB9" s="282">
        <v>1</v>
      </c>
      <c r="AC9" s="242">
        <v>1</v>
      </c>
      <c r="AD9" s="242">
        <v>0</v>
      </c>
      <c r="AE9" s="242">
        <v>0</v>
      </c>
      <c r="AF9" s="282">
        <v>1</v>
      </c>
      <c r="AG9" s="242">
        <v>0</v>
      </c>
      <c r="AH9" s="242">
        <v>0</v>
      </c>
      <c r="AI9" s="242">
        <v>0</v>
      </c>
      <c r="AJ9" s="282">
        <v>0</v>
      </c>
      <c r="AK9" s="242">
        <v>0</v>
      </c>
      <c r="AL9" s="242">
        <v>0</v>
      </c>
      <c r="AM9" s="242">
        <v>0</v>
      </c>
      <c r="AN9" s="282">
        <v>0</v>
      </c>
    </row>
    <row r="10" spans="1:40" ht="15" customHeight="1" thickBot="1" x14ac:dyDescent="0.3">
      <c r="A10" s="230">
        <v>43373</v>
      </c>
      <c r="B10" s="235" t="s">
        <v>119</v>
      </c>
      <c r="C10" s="221" t="s">
        <v>189</v>
      </c>
      <c r="D10" s="221" t="s">
        <v>762</v>
      </c>
      <c r="E10" s="222" t="s">
        <v>3</v>
      </c>
      <c r="F10" s="222">
        <v>12</v>
      </c>
      <c r="G10" s="236">
        <v>23</v>
      </c>
      <c r="H10" s="312">
        <v>0</v>
      </c>
      <c r="I10" s="236">
        <v>0</v>
      </c>
      <c r="J10" s="222">
        <v>2</v>
      </c>
      <c r="K10" s="222">
        <v>1</v>
      </c>
      <c r="L10" s="222">
        <v>0</v>
      </c>
      <c r="M10" s="222">
        <v>0</v>
      </c>
      <c r="N10" s="222">
        <v>0</v>
      </c>
      <c r="O10" s="222">
        <v>0</v>
      </c>
      <c r="P10" s="222">
        <v>0</v>
      </c>
      <c r="Q10" s="222">
        <v>0</v>
      </c>
      <c r="R10" s="222">
        <v>2</v>
      </c>
      <c r="S10" s="225">
        <v>41332</v>
      </c>
      <c r="T10" s="503" t="s">
        <v>765</v>
      </c>
      <c r="U10" s="237" t="s">
        <v>238</v>
      </c>
      <c r="V10" s="225" t="s">
        <v>764</v>
      </c>
      <c r="W10" s="225" t="s">
        <v>225</v>
      </c>
      <c r="X10" s="244" t="s">
        <v>216</v>
      </c>
      <c r="Y10" s="225">
        <v>1</v>
      </c>
      <c r="Z10" s="225">
        <v>0</v>
      </c>
      <c r="AA10" s="225">
        <v>0</v>
      </c>
      <c r="AB10" s="229">
        <v>1</v>
      </c>
      <c r="AC10" s="225">
        <v>0</v>
      </c>
      <c r="AD10" s="225">
        <v>0</v>
      </c>
      <c r="AE10" s="225">
        <v>0</v>
      </c>
      <c r="AF10" s="229">
        <v>0</v>
      </c>
      <c r="AG10" s="225">
        <v>1</v>
      </c>
      <c r="AH10" s="225">
        <v>0</v>
      </c>
      <c r="AI10" s="225">
        <v>0</v>
      </c>
      <c r="AJ10" s="229">
        <v>1</v>
      </c>
      <c r="AK10" s="225">
        <v>0</v>
      </c>
      <c r="AL10" s="225">
        <v>0</v>
      </c>
      <c r="AM10" s="225">
        <v>0</v>
      </c>
      <c r="AN10" s="229">
        <v>0</v>
      </c>
    </row>
    <row r="11" spans="1:40" ht="15" customHeight="1" thickBot="1" x14ac:dyDescent="0.3">
      <c r="A11" s="230">
        <v>43379</v>
      </c>
      <c r="B11" s="235" t="s">
        <v>119</v>
      </c>
      <c r="C11" s="221" t="s">
        <v>38</v>
      </c>
      <c r="D11" s="221" t="s">
        <v>785</v>
      </c>
      <c r="E11" s="222" t="s">
        <v>1</v>
      </c>
      <c r="F11" s="222">
        <v>45</v>
      </c>
      <c r="G11" s="236">
        <v>34</v>
      </c>
      <c r="H11" s="236">
        <v>0</v>
      </c>
      <c r="I11" s="222">
        <v>0</v>
      </c>
      <c r="J11" s="222">
        <v>6</v>
      </c>
      <c r="K11" s="222">
        <v>6</v>
      </c>
      <c r="L11" s="222">
        <v>0</v>
      </c>
      <c r="M11" s="222">
        <v>1</v>
      </c>
      <c r="N11" s="222">
        <v>1</v>
      </c>
      <c r="O11" s="222">
        <v>0</v>
      </c>
      <c r="P11" s="222">
        <v>0</v>
      </c>
      <c r="Q11" s="222">
        <v>0</v>
      </c>
      <c r="R11" s="222">
        <v>4</v>
      </c>
      <c r="S11" s="466">
        <v>20512</v>
      </c>
      <c r="T11" s="619" t="s">
        <v>787</v>
      </c>
      <c r="U11" s="466" t="s">
        <v>396</v>
      </c>
      <c r="V11" s="466" t="s">
        <v>214</v>
      </c>
      <c r="W11" s="466" t="s">
        <v>235</v>
      </c>
      <c r="X11" s="536" t="s">
        <v>399</v>
      </c>
      <c r="Y11" s="225">
        <v>1</v>
      </c>
      <c r="Z11" s="225">
        <v>1</v>
      </c>
      <c r="AA11" s="225">
        <v>0</v>
      </c>
      <c r="AB11" s="229">
        <v>0</v>
      </c>
      <c r="AC11" s="225">
        <v>0</v>
      </c>
      <c r="AD11" s="225">
        <v>0</v>
      </c>
      <c r="AE11" s="225">
        <v>0</v>
      </c>
      <c r="AF11" s="229">
        <v>0</v>
      </c>
      <c r="AG11" s="225">
        <v>1</v>
      </c>
      <c r="AH11" s="225">
        <v>1</v>
      </c>
      <c r="AI11" s="225">
        <v>0</v>
      </c>
      <c r="AJ11" s="229">
        <v>0</v>
      </c>
      <c r="AK11" s="225">
        <v>0</v>
      </c>
      <c r="AL11" s="225">
        <v>0</v>
      </c>
      <c r="AM11" s="225">
        <v>0</v>
      </c>
      <c r="AN11" s="229">
        <v>0</v>
      </c>
    </row>
    <row r="12" spans="1:40" ht="15" customHeight="1" thickBot="1" x14ac:dyDescent="0.3">
      <c r="A12" s="231">
        <v>43400</v>
      </c>
      <c r="B12" s="582" t="s">
        <v>120</v>
      </c>
      <c r="C12" s="232" t="s">
        <v>187</v>
      </c>
      <c r="D12" s="232" t="s">
        <v>257</v>
      </c>
      <c r="E12" s="233" t="s">
        <v>3</v>
      </c>
      <c r="F12" s="233">
        <v>20</v>
      </c>
      <c r="G12" s="583">
        <v>37</v>
      </c>
      <c r="H12" s="583" t="s">
        <v>118</v>
      </c>
      <c r="I12" s="233" t="s">
        <v>118</v>
      </c>
      <c r="J12" s="233">
        <v>2</v>
      </c>
      <c r="K12" s="233">
        <v>2</v>
      </c>
      <c r="L12" s="233">
        <v>0</v>
      </c>
      <c r="M12" s="233">
        <v>2</v>
      </c>
      <c r="N12" s="233">
        <v>1</v>
      </c>
      <c r="O12" s="233">
        <v>0</v>
      </c>
      <c r="P12" s="233" t="s">
        <v>118</v>
      </c>
      <c r="Q12" s="233" t="s">
        <v>118</v>
      </c>
      <c r="R12" s="233">
        <v>5</v>
      </c>
      <c r="S12" s="234">
        <v>46143</v>
      </c>
      <c r="T12" s="587" t="s">
        <v>234</v>
      </c>
      <c r="U12" s="584" t="s">
        <v>215</v>
      </c>
      <c r="V12" s="234" t="s">
        <v>404</v>
      </c>
      <c r="W12" s="234" t="s">
        <v>399</v>
      </c>
      <c r="X12" s="585" t="s">
        <v>794</v>
      </c>
      <c r="Y12" s="234">
        <v>1</v>
      </c>
      <c r="Z12" s="234">
        <v>0</v>
      </c>
      <c r="AA12" s="234">
        <v>0</v>
      </c>
      <c r="AB12" s="586">
        <v>1</v>
      </c>
      <c r="AC12" s="234">
        <v>0</v>
      </c>
      <c r="AD12" s="234">
        <v>0</v>
      </c>
      <c r="AE12" s="234">
        <v>0</v>
      </c>
      <c r="AF12" s="586">
        <v>0</v>
      </c>
      <c r="AG12" s="234">
        <v>0</v>
      </c>
      <c r="AH12" s="234">
        <v>0</v>
      </c>
      <c r="AI12" s="234">
        <v>0</v>
      </c>
      <c r="AJ12" s="586">
        <v>0</v>
      </c>
      <c r="AK12" s="234">
        <v>1</v>
      </c>
      <c r="AL12" s="234">
        <v>0</v>
      </c>
      <c r="AM12" s="234">
        <v>0</v>
      </c>
      <c r="AN12" s="586">
        <v>1</v>
      </c>
    </row>
    <row r="13" spans="1:40" ht="15" customHeight="1" thickBot="1" x14ac:dyDescent="0.3">
      <c r="A13" s="230">
        <v>43414</v>
      </c>
      <c r="B13" s="235" t="s">
        <v>46</v>
      </c>
      <c r="C13" s="221" t="s">
        <v>32</v>
      </c>
      <c r="D13" s="221" t="s">
        <v>172</v>
      </c>
      <c r="E13" s="222" t="s">
        <v>3</v>
      </c>
      <c r="F13" s="222">
        <v>6</v>
      </c>
      <c r="G13" s="236">
        <v>9</v>
      </c>
      <c r="H13" s="236" t="s">
        <v>118</v>
      </c>
      <c r="I13" s="222" t="s">
        <v>118</v>
      </c>
      <c r="J13" s="222">
        <v>0</v>
      </c>
      <c r="K13" s="222">
        <v>0</v>
      </c>
      <c r="L13" s="222">
        <v>0</v>
      </c>
      <c r="M13" s="222">
        <v>3</v>
      </c>
      <c r="N13" s="222">
        <v>0</v>
      </c>
      <c r="O13" s="222">
        <v>0</v>
      </c>
      <c r="P13" s="222" t="s">
        <v>118</v>
      </c>
      <c r="Q13" s="222" t="s">
        <v>118</v>
      </c>
      <c r="R13" s="222">
        <v>0</v>
      </c>
      <c r="S13" s="223">
        <v>64110</v>
      </c>
      <c r="T13" s="539" t="s">
        <v>840</v>
      </c>
      <c r="U13" s="224" t="s">
        <v>392</v>
      </c>
      <c r="V13" s="223" t="s">
        <v>339</v>
      </c>
      <c r="W13" s="225" t="s">
        <v>215</v>
      </c>
      <c r="X13" s="226" t="s">
        <v>561</v>
      </c>
      <c r="Y13" s="225">
        <v>1</v>
      </c>
      <c r="Z13" s="225">
        <v>0</v>
      </c>
      <c r="AA13" s="225">
        <v>0</v>
      </c>
      <c r="AB13" s="229">
        <v>1</v>
      </c>
      <c r="AC13" s="225">
        <v>0</v>
      </c>
      <c r="AD13" s="225">
        <v>0</v>
      </c>
      <c r="AE13" s="225">
        <v>0</v>
      </c>
      <c r="AF13" s="229">
        <v>0</v>
      </c>
      <c r="AG13" s="225">
        <v>1</v>
      </c>
      <c r="AH13" s="225">
        <v>0</v>
      </c>
      <c r="AI13" s="225">
        <v>0</v>
      </c>
      <c r="AJ13" s="229">
        <v>1</v>
      </c>
      <c r="AK13" s="225">
        <v>0</v>
      </c>
      <c r="AL13" s="225">
        <v>0</v>
      </c>
      <c r="AM13" s="225">
        <v>0</v>
      </c>
      <c r="AN13" s="229">
        <v>0</v>
      </c>
    </row>
    <row r="14" spans="1:40" ht="15" customHeight="1" thickBot="1" x14ac:dyDescent="0.3">
      <c r="A14" s="230">
        <v>43056</v>
      </c>
      <c r="B14" s="235" t="s">
        <v>46</v>
      </c>
      <c r="C14" s="221" t="s">
        <v>33</v>
      </c>
      <c r="D14" s="221" t="s">
        <v>555</v>
      </c>
      <c r="E14" s="222" t="s">
        <v>1</v>
      </c>
      <c r="F14" s="222">
        <v>26</v>
      </c>
      <c r="G14" s="236">
        <v>7</v>
      </c>
      <c r="H14" s="236" t="s">
        <v>118</v>
      </c>
      <c r="I14" s="222" t="s">
        <v>118</v>
      </c>
      <c r="J14" s="222">
        <v>4</v>
      </c>
      <c r="K14" s="222">
        <v>3</v>
      </c>
      <c r="L14" s="222">
        <v>0</v>
      </c>
      <c r="M14" s="222">
        <v>0</v>
      </c>
      <c r="N14" s="222">
        <v>1</v>
      </c>
      <c r="O14" s="222">
        <v>0</v>
      </c>
      <c r="P14" s="222" t="s">
        <v>118</v>
      </c>
      <c r="Q14" s="222" t="s">
        <v>118</v>
      </c>
      <c r="R14" s="222">
        <v>1</v>
      </c>
      <c r="S14" s="223">
        <v>18621</v>
      </c>
      <c r="T14" s="461" t="s">
        <v>212</v>
      </c>
      <c r="U14" s="224" t="s">
        <v>213</v>
      </c>
      <c r="V14" s="223" t="s">
        <v>339</v>
      </c>
      <c r="W14" s="225" t="s">
        <v>204</v>
      </c>
      <c r="X14" s="226" t="s">
        <v>874</v>
      </c>
      <c r="Y14" s="225">
        <v>1</v>
      </c>
      <c r="Z14" s="225">
        <v>1</v>
      </c>
      <c r="AA14" s="225">
        <v>0</v>
      </c>
      <c r="AB14" s="229">
        <v>0</v>
      </c>
      <c r="AC14" s="225">
        <v>0</v>
      </c>
      <c r="AD14" s="225">
        <v>0</v>
      </c>
      <c r="AE14" s="225">
        <v>0</v>
      </c>
      <c r="AF14" s="229">
        <v>0</v>
      </c>
      <c r="AG14" s="225">
        <v>1</v>
      </c>
      <c r="AH14" s="225">
        <v>1</v>
      </c>
      <c r="AI14" s="225">
        <v>0</v>
      </c>
      <c r="AJ14" s="229">
        <v>0</v>
      </c>
      <c r="AK14" s="225">
        <v>0</v>
      </c>
      <c r="AL14" s="225">
        <v>0</v>
      </c>
      <c r="AM14" s="225">
        <v>0</v>
      </c>
      <c r="AN14" s="229">
        <v>0</v>
      </c>
    </row>
    <row r="15" spans="1:40" ht="15" customHeight="1" thickBot="1" x14ac:dyDescent="0.3">
      <c r="A15" s="230">
        <v>43428</v>
      </c>
      <c r="B15" s="235" t="s">
        <v>46</v>
      </c>
      <c r="C15" s="221" t="s">
        <v>30</v>
      </c>
      <c r="D15" s="221" t="s">
        <v>177</v>
      </c>
      <c r="E15" s="222" t="s">
        <v>3</v>
      </c>
      <c r="F15" s="222">
        <v>18</v>
      </c>
      <c r="G15" s="236">
        <v>37</v>
      </c>
      <c r="H15" s="236" t="s">
        <v>118</v>
      </c>
      <c r="I15" s="222" t="s">
        <v>118</v>
      </c>
      <c r="J15" s="222">
        <v>2</v>
      </c>
      <c r="K15" s="222">
        <v>1</v>
      </c>
      <c r="L15" s="222">
        <v>0</v>
      </c>
      <c r="M15" s="222">
        <v>2</v>
      </c>
      <c r="N15" s="222">
        <v>0</v>
      </c>
      <c r="O15" s="222">
        <v>0</v>
      </c>
      <c r="P15" s="222" t="s">
        <v>118</v>
      </c>
      <c r="Q15" s="222" t="s">
        <v>118</v>
      </c>
      <c r="R15" s="222">
        <v>4</v>
      </c>
      <c r="S15" s="225">
        <v>81275</v>
      </c>
      <c r="T15" s="313" t="s">
        <v>892</v>
      </c>
      <c r="U15" s="237" t="s">
        <v>396</v>
      </c>
      <c r="V15" s="225" t="s">
        <v>404</v>
      </c>
      <c r="W15" s="225" t="s">
        <v>336</v>
      </c>
      <c r="X15" s="225" t="s">
        <v>353</v>
      </c>
      <c r="Y15" s="225">
        <v>1</v>
      </c>
      <c r="Z15" s="225">
        <v>0</v>
      </c>
      <c r="AA15" s="225">
        <v>0</v>
      </c>
      <c r="AB15" s="229">
        <v>1</v>
      </c>
      <c r="AC15" s="225">
        <v>0</v>
      </c>
      <c r="AD15" s="225">
        <v>0</v>
      </c>
      <c r="AE15" s="225">
        <v>0</v>
      </c>
      <c r="AF15" s="229">
        <v>0</v>
      </c>
      <c r="AG15" s="225">
        <v>1</v>
      </c>
      <c r="AH15" s="225">
        <v>0</v>
      </c>
      <c r="AI15" s="225">
        <v>0</v>
      </c>
      <c r="AJ15" s="229">
        <v>1</v>
      </c>
      <c r="AK15" s="225">
        <v>0</v>
      </c>
      <c r="AL15" s="225">
        <v>0</v>
      </c>
      <c r="AM15" s="225">
        <v>0</v>
      </c>
      <c r="AN15" s="229">
        <v>0</v>
      </c>
    </row>
    <row r="16" spans="1:40" ht="15.75" customHeight="1" thickBot="1" x14ac:dyDescent="0.3">
      <c r="A16" s="509"/>
      <c r="B16" s="510"/>
      <c r="C16" s="679" t="s">
        <v>141</v>
      </c>
      <c r="D16" s="680"/>
      <c r="E16" s="681"/>
      <c r="F16" s="504">
        <f>SUM(F3:F5)</f>
        <v>55</v>
      </c>
      <c r="G16" s="504">
        <f>SUM(G3:G5)</f>
        <v>55</v>
      </c>
      <c r="H16" s="504" t="s">
        <v>118</v>
      </c>
      <c r="I16" s="504" t="s">
        <v>118</v>
      </c>
      <c r="J16" s="504">
        <f t="shared" ref="J16:O16" si="0">SUM(J3:J5)</f>
        <v>6</v>
      </c>
      <c r="K16" s="504">
        <f t="shared" si="0"/>
        <v>4</v>
      </c>
      <c r="L16" s="504">
        <f t="shared" si="0"/>
        <v>0</v>
      </c>
      <c r="M16" s="504">
        <f t="shared" si="0"/>
        <v>5</v>
      </c>
      <c r="N16" s="504">
        <f t="shared" si="0"/>
        <v>1</v>
      </c>
      <c r="O16" s="504">
        <f t="shared" si="0"/>
        <v>0</v>
      </c>
      <c r="P16" s="504" t="s">
        <v>118</v>
      </c>
      <c r="Q16" s="504" t="s">
        <v>118</v>
      </c>
      <c r="R16" s="504">
        <f>SUM(R3:R5)</f>
        <v>3</v>
      </c>
      <c r="S16" s="9"/>
      <c r="U16" s="9"/>
      <c r="V16" s="9"/>
      <c r="W16" s="505"/>
      <c r="X16" s="531" t="s">
        <v>141</v>
      </c>
      <c r="Y16" s="504">
        <f t="shared" ref="Y16:AN16" si="1">SUM(Y3:Y5)</f>
        <v>3</v>
      </c>
      <c r="Z16" s="504">
        <f t="shared" si="1"/>
        <v>1</v>
      </c>
      <c r="AA16" s="504">
        <f t="shared" si="1"/>
        <v>0</v>
      </c>
      <c r="AB16" s="504">
        <f t="shared" si="1"/>
        <v>2</v>
      </c>
      <c r="AC16" s="506">
        <f t="shared" si="1"/>
        <v>3</v>
      </c>
      <c r="AD16" s="506">
        <f t="shared" si="1"/>
        <v>1</v>
      </c>
      <c r="AE16" s="506">
        <f t="shared" si="1"/>
        <v>0</v>
      </c>
      <c r="AF16" s="506">
        <f t="shared" si="1"/>
        <v>2</v>
      </c>
      <c r="AG16" s="507">
        <f t="shared" si="1"/>
        <v>0</v>
      </c>
      <c r="AH16" s="507">
        <f t="shared" si="1"/>
        <v>0</v>
      </c>
      <c r="AI16" s="507">
        <f t="shared" si="1"/>
        <v>0</v>
      </c>
      <c r="AJ16" s="507">
        <f t="shared" si="1"/>
        <v>0</v>
      </c>
      <c r="AK16" s="508">
        <f t="shared" si="1"/>
        <v>0</v>
      </c>
      <c r="AL16" s="508">
        <f t="shared" si="1"/>
        <v>0</v>
      </c>
      <c r="AM16" s="508">
        <f t="shared" si="1"/>
        <v>0</v>
      </c>
      <c r="AN16" s="508">
        <f t="shared" si="1"/>
        <v>0</v>
      </c>
    </row>
    <row r="17" spans="1:40" ht="15.75" customHeight="1" thickBot="1" x14ac:dyDescent="0.3">
      <c r="A17" s="509"/>
      <c r="B17" s="510"/>
      <c r="C17" s="657" t="s">
        <v>139</v>
      </c>
      <c r="D17" s="658"/>
      <c r="E17" s="659"/>
      <c r="F17" s="540">
        <f t="shared" ref="F17:R17" si="2">SUM(F6:F11)</f>
        <v>124</v>
      </c>
      <c r="G17" s="540">
        <f t="shared" si="2"/>
        <v>176</v>
      </c>
      <c r="H17" s="540">
        <f t="shared" si="2"/>
        <v>0</v>
      </c>
      <c r="I17" s="540">
        <f t="shared" si="2"/>
        <v>1</v>
      </c>
      <c r="J17" s="540">
        <f t="shared" si="2"/>
        <v>16</v>
      </c>
      <c r="K17" s="540">
        <f t="shared" si="2"/>
        <v>13</v>
      </c>
      <c r="L17" s="540">
        <f t="shared" si="2"/>
        <v>0</v>
      </c>
      <c r="M17" s="540">
        <f t="shared" si="2"/>
        <v>6</v>
      </c>
      <c r="N17" s="540">
        <f t="shared" si="2"/>
        <v>1</v>
      </c>
      <c r="O17" s="540">
        <f t="shared" si="2"/>
        <v>0</v>
      </c>
      <c r="P17" s="540">
        <f t="shared" si="2"/>
        <v>2</v>
      </c>
      <c r="Q17" s="540">
        <f t="shared" si="2"/>
        <v>1</v>
      </c>
      <c r="R17" s="540">
        <f t="shared" si="2"/>
        <v>22</v>
      </c>
      <c r="S17" s="541"/>
      <c r="T17" s="541"/>
      <c r="U17" s="541"/>
      <c r="V17" s="541"/>
      <c r="W17" s="542"/>
      <c r="X17" s="543" t="s">
        <v>139</v>
      </c>
      <c r="Y17" s="540">
        <f t="shared" ref="Y17:AN17" si="3">SUM(Y6:Y11)</f>
        <v>6</v>
      </c>
      <c r="Z17" s="540">
        <f t="shared" si="3"/>
        <v>2</v>
      </c>
      <c r="AA17" s="540">
        <f t="shared" si="3"/>
        <v>0</v>
      </c>
      <c r="AB17" s="540">
        <f t="shared" si="3"/>
        <v>4</v>
      </c>
      <c r="AC17" s="544">
        <f t="shared" si="3"/>
        <v>3</v>
      </c>
      <c r="AD17" s="544">
        <f t="shared" si="3"/>
        <v>1</v>
      </c>
      <c r="AE17" s="544">
        <f t="shared" si="3"/>
        <v>0</v>
      </c>
      <c r="AF17" s="544">
        <f t="shared" si="3"/>
        <v>2</v>
      </c>
      <c r="AG17" s="545">
        <f t="shared" si="3"/>
        <v>3</v>
      </c>
      <c r="AH17" s="545">
        <f t="shared" si="3"/>
        <v>1</v>
      </c>
      <c r="AI17" s="545">
        <f t="shared" si="3"/>
        <v>0</v>
      </c>
      <c r="AJ17" s="545">
        <f t="shared" si="3"/>
        <v>2</v>
      </c>
      <c r="AK17" s="546">
        <f t="shared" si="3"/>
        <v>0</v>
      </c>
      <c r="AL17" s="546">
        <f t="shared" si="3"/>
        <v>0</v>
      </c>
      <c r="AM17" s="546">
        <f t="shared" si="3"/>
        <v>0</v>
      </c>
      <c r="AN17" s="546">
        <f t="shared" si="3"/>
        <v>0</v>
      </c>
    </row>
    <row r="18" spans="1:40" ht="15.75" customHeight="1" thickBot="1" x14ac:dyDescent="0.3">
      <c r="A18" s="509"/>
      <c r="B18" s="510"/>
      <c r="C18" s="663" t="s">
        <v>140</v>
      </c>
      <c r="D18" s="664"/>
      <c r="E18" s="665"/>
      <c r="F18" s="517">
        <f>SUM(F12:F15)</f>
        <v>70</v>
      </c>
      <c r="G18" s="517">
        <f>SUM(G12:G15)</f>
        <v>90</v>
      </c>
      <c r="H18" s="517" t="s">
        <v>118</v>
      </c>
      <c r="I18" s="517" t="s">
        <v>118</v>
      </c>
      <c r="J18" s="517">
        <f t="shared" ref="J18:O18" si="4">SUM(J12:J15)</f>
        <v>8</v>
      </c>
      <c r="K18" s="517">
        <f t="shared" si="4"/>
        <v>6</v>
      </c>
      <c r="L18" s="517">
        <f t="shared" si="4"/>
        <v>0</v>
      </c>
      <c r="M18" s="517">
        <f t="shared" si="4"/>
        <v>7</v>
      </c>
      <c r="N18" s="517">
        <f t="shared" si="4"/>
        <v>2</v>
      </c>
      <c r="O18" s="517">
        <f t="shared" si="4"/>
        <v>0</v>
      </c>
      <c r="P18" s="517" t="s">
        <v>118</v>
      </c>
      <c r="Q18" s="517" t="s">
        <v>118</v>
      </c>
      <c r="R18" s="517">
        <f>SUM(R12:R15)</f>
        <v>10</v>
      </c>
      <c r="S18" s="518"/>
      <c r="T18" s="518"/>
      <c r="U18" s="518"/>
      <c r="V18" s="518"/>
      <c r="W18" s="519"/>
      <c r="X18" s="533" t="s">
        <v>140</v>
      </c>
      <c r="Y18" s="517">
        <f t="shared" ref="Y18:AN18" si="5">SUM(Y12:Y15)</f>
        <v>4</v>
      </c>
      <c r="Z18" s="517">
        <f t="shared" si="5"/>
        <v>1</v>
      </c>
      <c r="AA18" s="517">
        <f t="shared" si="5"/>
        <v>0</v>
      </c>
      <c r="AB18" s="517">
        <f t="shared" si="5"/>
        <v>3</v>
      </c>
      <c r="AC18" s="521">
        <f t="shared" si="5"/>
        <v>0</v>
      </c>
      <c r="AD18" s="521">
        <f t="shared" si="5"/>
        <v>0</v>
      </c>
      <c r="AE18" s="521">
        <f t="shared" si="5"/>
        <v>0</v>
      </c>
      <c r="AF18" s="521">
        <f t="shared" si="5"/>
        <v>0</v>
      </c>
      <c r="AG18" s="522">
        <f t="shared" si="5"/>
        <v>3</v>
      </c>
      <c r="AH18" s="522">
        <f t="shared" si="5"/>
        <v>1</v>
      </c>
      <c r="AI18" s="522">
        <f t="shared" si="5"/>
        <v>0</v>
      </c>
      <c r="AJ18" s="522">
        <f t="shared" si="5"/>
        <v>2</v>
      </c>
      <c r="AK18" s="523">
        <f t="shared" si="5"/>
        <v>1</v>
      </c>
      <c r="AL18" s="523">
        <f t="shared" si="5"/>
        <v>0</v>
      </c>
      <c r="AM18" s="523">
        <f t="shared" si="5"/>
        <v>0</v>
      </c>
      <c r="AN18" s="523">
        <f t="shared" si="5"/>
        <v>1</v>
      </c>
    </row>
    <row r="19" spans="1:40" ht="15.75" thickBot="1" x14ac:dyDescent="0.3">
      <c r="A19" s="509"/>
      <c r="B19" s="510"/>
      <c r="C19" s="660" t="s">
        <v>138</v>
      </c>
      <c r="D19" s="661"/>
      <c r="E19" s="662"/>
      <c r="F19" s="524">
        <f t="shared" ref="F19:R19" si="6">SUM(F3:F15)</f>
        <v>249</v>
      </c>
      <c r="G19" s="524">
        <f t="shared" si="6"/>
        <v>321</v>
      </c>
      <c r="H19" s="524">
        <f t="shared" si="6"/>
        <v>0</v>
      </c>
      <c r="I19" s="524">
        <f t="shared" si="6"/>
        <v>1</v>
      </c>
      <c r="J19" s="524">
        <f t="shared" si="6"/>
        <v>30</v>
      </c>
      <c r="K19" s="524">
        <f t="shared" si="6"/>
        <v>23</v>
      </c>
      <c r="L19" s="524">
        <f t="shared" si="6"/>
        <v>0</v>
      </c>
      <c r="M19" s="524">
        <f t="shared" si="6"/>
        <v>18</v>
      </c>
      <c r="N19" s="524">
        <f t="shared" si="6"/>
        <v>4</v>
      </c>
      <c r="O19" s="524">
        <f t="shared" si="6"/>
        <v>0</v>
      </c>
      <c r="P19" s="524">
        <f t="shared" si="6"/>
        <v>2</v>
      </c>
      <c r="Q19" s="524">
        <f t="shared" si="6"/>
        <v>1</v>
      </c>
      <c r="R19" s="524">
        <f t="shared" si="6"/>
        <v>35</v>
      </c>
      <c r="S19" s="525"/>
      <c r="T19" s="525"/>
      <c r="U19" s="525"/>
      <c r="V19" s="525"/>
      <c r="W19" s="526"/>
      <c r="X19" s="534" t="s">
        <v>138</v>
      </c>
      <c r="Y19" s="524">
        <f t="shared" ref="Y19:AN19" si="7">SUM(Y3:Y15)</f>
        <v>13</v>
      </c>
      <c r="Z19" s="524">
        <f t="shared" si="7"/>
        <v>4</v>
      </c>
      <c r="AA19" s="524">
        <f t="shared" si="7"/>
        <v>0</v>
      </c>
      <c r="AB19" s="524">
        <f t="shared" si="7"/>
        <v>9</v>
      </c>
      <c r="AC19" s="528">
        <f t="shared" si="7"/>
        <v>6</v>
      </c>
      <c r="AD19" s="528">
        <f t="shared" si="7"/>
        <v>2</v>
      </c>
      <c r="AE19" s="528">
        <f t="shared" si="7"/>
        <v>0</v>
      </c>
      <c r="AF19" s="528">
        <f t="shared" si="7"/>
        <v>4</v>
      </c>
      <c r="AG19" s="529">
        <f t="shared" si="7"/>
        <v>6</v>
      </c>
      <c r="AH19" s="529">
        <f t="shared" si="7"/>
        <v>2</v>
      </c>
      <c r="AI19" s="529">
        <f t="shared" si="7"/>
        <v>0</v>
      </c>
      <c r="AJ19" s="529">
        <f t="shared" si="7"/>
        <v>4</v>
      </c>
      <c r="AK19" s="530">
        <f t="shared" si="7"/>
        <v>1</v>
      </c>
      <c r="AL19" s="530">
        <f t="shared" si="7"/>
        <v>0</v>
      </c>
      <c r="AM19" s="530">
        <f t="shared" si="7"/>
        <v>0</v>
      </c>
      <c r="AN19" s="530">
        <f t="shared" si="7"/>
        <v>1</v>
      </c>
    </row>
    <row r="20" spans="1:40" x14ac:dyDescent="0.25">
      <c r="A20" s="683" t="s">
        <v>621</v>
      </c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4"/>
      <c r="N20" s="684"/>
      <c r="O20" s="684"/>
      <c r="P20" s="684"/>
      <c r="Q20" s="684"/>
      <c r="R20" s="684"/>
      <c r="S20" s="684"/>
      <c r="T20" s="525"/>
      <c r="U20" s="525"/>
      <c r="V20" s="525"/>
      <c r="W20" s="526"/>
      <c r="X20" s="605"/>
      <c r="Y20" s="604"/>
      <c r="Z20" s="604"/>
      <c r="AA20" s="604"/>
      <c r="AB20" s="604"/>
      <c r="AC20" s="606"/>
      <c r="AD20" s="606"/>
      <c r="AE20" s="606"/>
      <c r="AF20" s="606"/>
      <c r="AG20" s="607"/>
      <c r="AH20" s="607"/>
      <c r="AI20" s="607"/>
      <c r="AJ20" s="607"/>
      <c r="AK20" s="608"/>
      <c r="AL20" s="608"/>
      <c r="AM20" s="608"/>
      <c r="AN20" s="608"/>
    </row>
    <row r="21" spans="1:40" x14ac:dyDescent="0.25">
      <c r="A21" t="s">
        <v>125</v>
      </c>
    </row>
    <row r="22" spans="1:40" x14ac:dyDescent="0.25">
      <c r="A22" t="s">
        <v>759</v>
      </c>
    </row>
    <row r="23" spans="1:40" x14ac:dyDescent="0.25">
      <c r="A23" t="s">
        <v>766</v>
      </c>
    </row>
    <row r="24" spans="1:40" x14ac:dyDescent="0.25">
      <c r="A24" t="s">
        <v>788</v>
      </c>
    </row>
    <row r="25" spans="1:40" x14ac:dyDescent="0.25">
      <c r="A25" t="s">
        <v>126</v>
      </c>
    </row>
    <row r="26" spans="1:40" x14ac:dyDescent="0.25">
      <c r="A26" t="s">
        <v>557</v>
      </c>
    </row>
    <row r="27" spans="1:40" x14ac:dyDescent="0.25">
      <c r="A27" s="197"/>
      <c r="B27" s="9" t="s">
        <v>45</v>
      </c>
      <c r="C27" s="9"/>
    </row>
    <row r="28" spans="1:40" x14ac:dyDescent="0.25">
      <c r="A28" s="195"/>
      <c r="B28" s="9" t="s">
        <v>43</v>
      </c>
      <c r="C28" s="9"/>
    </row>
    <row r="29" spans="1:40" x14ac:dyDescent="0.25">
      <c r="A29" s="196"/>
      <c r="B29" s="9" t="s">
        <v>44</v>
      </c>
      <c r="C29" s="9"/>
    </row>
    <row r="30" spans="1:40" x14ac:dyDescent="0.25">
      <c r="A30" s="19" t="s">
        <v>28</v>
      </c>
      <c r="B30" s="9"/>
      <c r="C30" s="9"/>
    </row>
  </sheetData>
  <mergeCells count="15">
    <mergeCell ref="Y1:AB1"/>
    <mergeCell ref="AC1:AF1"/>
    <mergeCell ref="AG1:AJ1"/>
    <mergeCell ref="AK1:AN1"/>
    <mergeCell ref="A20:S20"/>
    <mergeCell ref="N1:O1"/>
    <mergeCell ref="P1:R1"/>
    <mergeCell ref="A1:C1"/>
    <mergeCell ref="E1:G1"/>
    <mergeCell ref="H1:I1"/>
    <mergeCell ref="C16:E16"/>
    <mergeCell ref="C17:E17"/>
    <mergeCell ref="C18:E18"/>
    <mergeCell ref="C19:E19"/>
    <mergeCell ref="J1:M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30"/>
  <sheetViews>
    <sheetView zoomScaleNormal="100" workbookViewId="0">
      <pane ySplit="2" topLeftCell="A3" activePane="bottomLeft" state="frozen"/>
      <selection pane="bottomLeft" activeCell="U32" sqref="U32"/>
    </sheetView>
  </sheetViews>
  <sheetFormatPr defaultRowHeight="15" x14ac:dyDescent="0.25"/>
  <cols>
    <col min="1" max="1" width="7.5703125" customWidth="1"/>
    <col min="2" max="2" width="5.5703125" customWidth="1"/>
    <col min="3" max="3" width="12.5703125" customWidth="1"/>
    <col min="4" max="4" width="4.85546875" customWidth="1"/>
    <col min="5" max="18" width="3.7109375" customWidth="1"/>
    <col min="19" max="20" width="6.28515625" customWidth="1"/>
    <col min="21" max="21" width="22.28515625" customWidth="1"/>
    <col min="22" max="22" width="21.85546875" customWidth="1"/>
    <col min="23" max="23" width="25.5703125" customWidth="1"/>
    <col min="24" max="24" width="25.85546875" bestFit="1" customWidth="1"/>
    <col min="25" max="40" width="3.7109375" customWidth="1"/>
  </cols>
  <sheetData>
    <row r="1" spans="1:40" ht="15" customHeight="1" thickBot="1" x14ac:dyDescent="0.3">
      <c r="A1" s="702" t="s">
        <v>153</v>
      </c>
      <c r="B1" s="703"/>
      <c r="C1" s="703"/>
      <c r="D1" s="191"/>
      <c r="E1" s="704" t="s">
        <v>24</v>
      </c>
      <c r="F1" s="705"/>
      <c r="G1" s="706"/>
      <c r="H1" s="704" t="s">
        <v>23</v>
      </c>
      <c r="I1" s="706"/>
      <c r="J1" s="693" t="s">
        <v>6</v>
      </c>
      <c r="K1" s="701"/>
      <c r="L1" s="701"/>
      <c r="M1" s="694"/>
      <c r="N1" s="693" t="s">
        <v>7</v>
      </c>
      <c r="O1" s="694"/>
      <c r="P1" s="693" t="s">
        <v>25</v>
      </c>
      <c r="Q1" s="701"/>
      <c r="R1" s="694"/>
      <c r="S1" s="46" t="s">
        <v>8</v>
      </c>
      <c r="T1" s="46" t="s">
        <v>9</v>
      </c>
      <c r="U1" s="47" t="s">
        <v>10</v>
      </c>
      <c r="V1" s="46" t="s">
        <v>11</v>
      </c>
      <c r="W1" s="48" t="s">
        <v>26</v>
      </c>
      <c r="X1" s="218" t="s">
        <v>27</v>
      </c>
      <c r="Y1" s="695" t="s">
        <v>20</v>
      </c>
      <c r="Z1" s="675"/>
      <c r="AA1" s="675"/>
      <c r="AB1" s="676"/>
      <c r="AC1" s="695" t="s">
        <v>64</v>
      </c>
      <c r="AD1" s="675"/>
      <c r="AE1" s="675"/>
      <c r="AF1" s="676"/>
      <c r="AG1" s="695" t="s">
        <v>65</v>
      </c>
      <c r="AH1" s="675"/>
      <c r="AI1" s="675"/>
      <c r="AJ1" s="676"/>
      <c r="AK1" s="695" t="s">
        <v>66</v>
      </c>
      <c r="AL1" s="675"/>
      <c r="AM1" s="675"/>
      <c r="AN1" s="676"/>
    </row>
    <row r="2" spans="1:40" ht="15" customHeight="1" thickBot="1" x14ac:dyDescent="0.3">
      <c r="A2" s="49" t="s">
        <v>19</v>
      </c>
      <c r="B2" s="50" t="s">
        <v>18</v>
      </c>
      <c r="C2" s="51" t="s">
        <v>17</v>
      </c>
      <c r="D2" s="51" t="s">
        <v>42</v>
      </c>
      <c r="E2" s="52" t="s">
        <v>16</v>
      </c>
      <c r="F2" s="52" t="s">
        <v>4</v>
      </c>
      <c r="G2" s="52" t="s">
        <v>5</v>
      </c>
      <c r="H2" s="53" t="s">
        <v>12</v>
      </c>
      <c r="I2" s="53" t="s">
        <v>3</v>
      </c>
      <c r="J2" s="53" t="s">
        <v>12</v>
      </c>
      <c r="K2" s="53" t="s">
        <v>13</v>
      </c>
      <c r="L2" s="53" t="s">
        <v>2</v>
      </c>
      <c r="M2" s="53" t="s">
        <v>14</v>
      </c>
      <c r="N2" s="53" t="s">
        <v>15</v>
      </c>
      <c r="O2" s="53" t="s">
        <v>16</v>
      </c>
      <c r="P2" s="53" t="s">
        <v>21</v>
      </c>
      <c r="Q2" s="53" t="s">
        <v>22</v>
      </c>
      <c r="R2" s="53" t="s">
        <v>12</v>
      </c>
      <c r="S2" s="54"/>
      <c r="T2" s="55"/>
      <c r="U2" s="56"/>
      <c r="V2" s="54"/>
      <c r="W2" s="57"/>
      <c r="X2" s="58"/>
      <c r="Y2" s="46" t="s">
        <v>0</v>
      </c>
      <c r="Z2" s="46" t="s">
        <v>1</v>
      </c>
      <c r="AA2" s="46" t="s">
        <v>2</v>
      </c>
      <c r="AB2" s="46" t="s">
        <v>3</v>
      </c>
      <c r="AC2" s="46" t="s">
        <v>0</v>
      </c>
      <c r="AD2" s="46" t="s">
        <v>1</v>
      </c>
      <c r="AE2" s="46" t="s">
        <v>2</v>
      </c>
      <c r="AF2" s="46" t="s">
        <v>3</v>
      </c>
      <c r="AG2" s="46" t="s">
        <v>0</v>
      </c>
      <c r="AH2" s="46" t="s">
        <v>1</v>
      </c>
      <c r="AI2" s="46" t="s">
        <v>2</v>
      </c>
      <c r="AJ2" s="46" t="s">
        <v>3</v>
      </c>
      <c r="AK2" s="46" t="s">
        <v>0</v>
      </c>
      <c r="AL2" s="46" t="s">
        <v>1</v>
      </c>
      <c r="AM2" s="46" t="s">
        <v>2</v>
      </c>
      <c r="AN2" s="46" t="s">
        <v>3</v>
      </c>
    </row>
    <row r="3" spans="1:40" ht="15" customHeight="1" thickBot="1" x14ac:dyDescent="0.3">
      <c r="A3" s="478">
        <v>43127</v>
      </c>
      <c r="B3" s="263" t="s">
        <v>122</v>
      </c>
      <c r="C3" s="240" t="s">
        <v>115</v>
      </c>
      <c r="D3" s="240" t="s">
        <v>171</v>
      </c>
      <c r="E3" s="241" t="s">
        <v>3</v>
      </c>
      <c r="F3" s="241">
        <v>29</v>
      </c>
      <c r="G3" s="241">
        <v>38</v>
      </c>
      <c r="H3" s="241">
        <v>1</v>
      </c>
      <c r="I3" s="241">
        <v>0</v>
      </c>
      <c r="J3" s="241">
        <v>4</v>
      </c>
      <c r="K3" s="241">
        <v>2</v>
      </c>
      <c r="L3" s="241">
        <v>0</v>
      </c>
      <c r="M3" s="241">
        <v>1</v>
      </c>
      <c r="N3" s="241">
        <v>0</v>
      </c>
      <c r="O3" s="241">
        <v>0</v>
      </c>
      <c r="P3" s="241">
        <v>1</v>
      </c>
      <c r="Q3" s="241">
        <v>0</v>
      </c>
      <c r="R3" s="241">
        <v>5</v>
      </c>
      <c r="S3" s="254">
        <v>16132</v>
      </c>
      <c r="T3" s="270" t="s">
        <v>203</v>
      </c>
      <c r="U3" s="256" t="s">
        <v>204</v>
      </c>
      <c r="V3" s="254" t="s">
        <v>207</v>
      </c>
      <c r="W3" s="242" t="s">
        <v>205</v>
      </c>
      <c r="X3" s="257" t="s">
        <v>206</v>
      </c>
      <c r="Y3" s="258">
        <v>1</v>
      </c>
      <c r="Z3" s="258">
        <v>0</v>
      </c>
      <c r="AA3" s="258">
        <v>0</v>
      </c>
      <c r="AB3" s="259">
        <v>1</v>
      </c>
      <c r="AC3" s="258">
        <v>1</v>
      </c>
      <c r="AD3" s="258">
        <v>0</v>
      </c>
      <c r="AE3" s="258">
        <v>0</v>
      </c>
      <c r="AF3" s="259">
        <v>1</v>
      </c>
      <c r="AG3" s="258">
        <v>0</v>
      </c>
      <c r="AH3" s="258">
        <v>0</v>
      </c>
      <c r="AI3" s="258">
        <v>0</v>
      </c>
      <c r="AJ3" s="259">
        <v>0</v>
      </c>
      <c r="AK3" s="258">
        <v>0</v>
      </c>
      <c r="AL3" s="258">
        <v>0</v>
      </c>
      <c r="AM3" s="258">
        <v>0</v>
      </c>
      <c r="AN3" s="259">
        <v>0</v>
      </c>
    </row>
    <row r="4" spans="1:40" ht="15" customHeight="1" thickBot="1" x14ac:dyDescent="0.3">
      <c r="A4" s="479">
        <v>43134</v>
      </c>
      <c r="B4" s="253" t="s">
        <v>122</v>
      </c>
      <c r="C4" s="221" t="s">
        <v>115</v>
      </c>
      <c r="D4" s="221" t="s">
        <v>228</v>
      </c>
      <c r="E4" s="222" t="s">
        <v>3</v>
      </c>
      <c r="F4" s="222">
        <v>31</v>
      </c>
      <c r="G4" s="222">
        <v>32</v>
      </c>
      <c r="H4" s="222" t="s">
        <v>118</v>
      </c>
      <c r="I4" s="222" t="s">
        <v>118</v>
      </c>
      <c r="J4" s="222">
        <v>4</v>
      </c>
      <c r="K4" s="222">
        <v>1</v>
      </c>
      <c r="L4" s="222">
        <v>0</v>
      </c>
      <c r="M4" s="222">
        <v>3</v>
      </c>
      <c r="N4" s="222">
        <v>0</v>
      </c>
      <c r="O4" s="222">
        <v>0</v>
      </c>
      <c r="P4" s="222" t="s">
        <v>118</v>
      </c>
      <c r="Q4" s="222" t="s">
        <v>118</v>
      </c>
      <c r="R4" s="222">
        <v>4</v>
      </c>
      <c r="S4" s="223">
        <v>14000</v>
      </c>
      <c r="T4" s="539" t="s">
        <v>233</v>
      </c>
      <c r="U4" s="224" t="s">
        <v>230</v>
      </c>
      <c r="V4" s="223" t="s">
        <v>236</v>
      </c>
      <c r="W4" s="225" t="s">
        <v>231</v>
      </c>
      <c r="X4" s="226" t="s">
        <v>232</v>
      </c>
      <c r="Y4" s="227">
        <v>1</v>
      </c>
      <c r="Z4" s="227">
        <v>0</v>
      </c>
      <c r="AA4" s="227">
        <v>0</v>
      </c>
      <c r="AB4" s="228">
        <v>1</v>
      </c>
      <c r="AC4" s="227">
        <v>0</v>
      </c>
      <c r="AD4" s="227">
        <v>0</v>
      </c>
      <c r="AE4" s="227">
        <v>0</v>
      </c>
      <c r="AF4" s="228">
        <v>0</v>
      </c>
      <c r="AG4" s="227">
        <v>1</v>
      </c>
      <c r="AH4" s="227">
        <v>0</v>
      </c>
      <c r="AI4" s="227">
        <v>0</v>
      </c>
      <c r="AJ4" s="228">
        <v>1</v>
      </c>
      <c r="AK4" s="227">
        <v>0</v>
      </c>
      <c r="AL4" s="227">
        <v>0</v>
      </c>
      <c r="AM4" s="227">
        <v>0</v>
      </c>
      <c r="AN4" s="228">
        <v>0</v>
      </c>
    </row>
    <row r="5" spans="1:40" ht="15" customHeight="1" thickBot="1" x14ac:dyDescent="0.3">
      <c r="A5" s="479">
        <v>43141</v>
      </c>
      <c r="B5" s="253" t="s">
        <v>114</v>
      </c>
      <c r="C5" s="221" t="s">
        <v>62</v>
      </c>
      <c r="D5" s="221" t="s">
        <v>295</v>
      </c>
      <c r="E5" s="222" t="s">
        <v>3</v>
      </c>
      <c r="F5" s="222">
        <v>10</v>
      </c>
      <c r="G5" s="222">
        <v>29</v>
      </c>
      <c r="H5" s="222">
        <v>0</v>
      </c>
      <c r="I5" s="222">
        <v>0</v>
      </c>
      <c r="J5" s="222">
        <v>1</v>
      </c>
      <c r="K5" s="222">
        <v>1</v>
      </c>
      <c r="L5" s="222">
        <v>0</v>
      </c>
      <c r="M5" s="222">
        <v>1</v>
      </c>
      <c r="N5" s="222">
        <v>0</v>
      </c>
      <c r="O5" s="222">
        <v>0</v>
      </c>
      <c r="P5" s="222">
        <v>1</v>
      </c>
      <c r="Q5" s="222">
        <v>0</v>
      </c>
      <c r="R5" s="222">
        <v>4</v>
      </c>
      <c r="S5" s="374">
        <v>2500</v>
      </c>
      <c r="T5" s="597" t="s">
        <v>300</v>
      </c>
      <c r="U5" s="375" t="s">
        <v>298</v>
      </c>
      <c r="V5" s="374" t="s">
        <v>207</v>
      </c>
      <c r="W5" s="376" t="s">
        <v>206</v>
      </c>
      <c r="X5" s="377" t="s">
        <v>299</v>
      </c>
      <c r="Y5" s="227">
        <v>1</v>
      </c>
      <c r="Z5" s="227">
        <v>0</v>
      </c>
      <c r="AA5" s="227">
        <v>0</v>
      </c>
      <c r="AB5" s="228">
        <v>1</v>
      </c>
      <c r="AC5" s="227">
        <v>0</v>
      </c>
      <c r="AD5" s="227">
        <v>0</v>
      </c>
      <c r="AE5" s="227">
        <v>0</v>
      </c>
      <c r="AF5" s="228">
        <v>0</v>
      </c>
      <c r="AG5" s="227">
        <v>1</v>
      </c>
      <c r="AH5" s="227">
        <v>0</v>
      </c>
      <c r="AI5" s="227">
        <v>0</v>
      </c>
      <c r="AJ5" s="228">
        <v>1</v>
      </c>
      <c r="AK5" s="227">
        <v>0</v>
      </c>
      <c r="AL5" s="227">
        <v>0</v>
      </c>
      <c r="AM5" s="227">
        <v>0</v>
      </c>
      <c r="AN5" s="228">
        <v>0</v>
      </c>
    </row>
    <row r="6" spans="1:40" ht="15" customHeight="1" thickBot="1" x14ac:dyDescent="0.3">
      <c r="A6" s="478">
        <v>43148</v>
      </c>
      <c r="B6" s="261" t="s">
        <v>114</v>
      </c>
      <c r="C6" s="240" t="s">
        <v>117</v>
      </c>
      <c r="D6" s="240" t="s">
        <v>316</v>
      </c>
      <c r="E6" s="241" t="s">
        <v>1</v>
      </c>
      <c r="F6" s="241">
        <v>45</v>
      </c>
      <c r="G6" s="241">
        <v>5</v>
      </c>
      <c r="H6" s="241">
        <v>1</v>
      </c>
      <c r="I6" s="241">
        <v>0</v>
      </c>
      <c r="J6" s="241">
        <v>7</v>
      </c>
      <c r="K6" s="241">
        <v>5</v>
      </c>
      <c r="L6" s="241">
        <v>0</v>
      </c>
      <c r="M6" s="241">
        <v>0</v>
      </c>
      <c r="N6" s="241">
        <v>0</v>
      </c>
      <c r="O6" s="241">
        <v>0</v>
      </c>
      <c r="P6" s="241">
        <v>0</v>
      </c>
      <c r="Q6" s="241">
        <v>0</v>
      </c>
      <c r="R6" s="241">
        <v>1</v>
      </c>
      <c r="S6" s="254">
        <v>1500</v>
      </c>
      <c r="T6" s="409" t="s">
        <v>318</v>
      </c>
      <c r="U6" s="256" t="s">
        <v>205</v>
      </c>
      <c r="V6" s="254" t="s">
        <v>319</v>
      </c>
      <c r="W6" s="242" t="s">
        <v>320</v>
      </c>
      <c r="X6" s="257" t="s">
        <v>321</v>
      </c>
      <c r="Y6" s="258">
        <v>1</v>
      </c>
      <c r="Z6" s="258">
        <v>1</v>
      </c>
      <c r="AA6" s="258">
        <v>0</v>
      </c>
      <c r="AB6" s="259">
        <v>0</v>
      </c>
      <c r="AC6" s="258">
        <v>1</v>
      </c>
      <c r="AD6" s="258">
        <v>1</v>
      </c>
      <c r="AE6" s="258">
        <v>0</v>
      </c>
      <c r="AF6" s="259">
        <v>0</v>
      </c>
      <c r="AG6" s="258">
        <v>0</v>
      </c>
      <c r="AH6" s="258">
        <v>0</v>
      </c>
      <c r="AI6" s="258">
        <v>0</v>
      </c>
      <c r="AJ6" s="259">
        <v>0</v>
      </c>
      <c r="AK6" s="258">
        <v>0</v>
      </c>
      <c r="AL6" s="258">
        <v>0</v>
      </c>
      <c r="AM6" s="258">
        <v>0</v>
      </c>
      <c r="AN6" s="259">
        <v>0</v>
      </c>
    </row>
    <row r="7" spans="1:40" ht="15" customHeight="1" thickBot="1" x14ac:dyDescent="0.3">
      <c r="A7" s="479">
        <v>42797</v>
      </c>
      <c r="B7" s="253" t="s">
        <v>114</v>
      </c>
      <c r="C7" s="221" t="s">
        <v>116</v>
      </c>
      <c r="D7" s="221" t="s">
        <v>359</v>
      </c>
      <c r="E7" s="222" t="s">
        <v>1</v>
      </c>
      <c r="F7" s="222">
        <v>33</v>
      </c>
      <c r="G7" s="222">
        <v>17</v>
      </c>
      <c r="H7" s="222">
        <v>1</v>
      </c>
      <c r="I7" s="222">
        <v>0</v>
      </c>
      <c r="J7" s="222">
        <v>4</v>
      </c>
      <c r="K7" s="222">
        <v>2</v>
      </c>
      <c r="L7" s="222">
        <v>0</v>
      </c>
      <c r="M7" s="222">
        <v>3</v>
      </c>
      <c r="N7" s="222">
        <v>2</v>
      </c>
      <c r="O7" s="222">
        <v>0</v>
      </c>
      <c r="P7" s="222">
        <v>0</v>
      </c>
      <c r="Q7" s="222">
        <v>0</v>
      </c>
      <c r="R7" s="222">
        <v>2</v>
      </c>
      <c r="S7" s="223">
        <v>1000</v>
      </c>
      <c r="T7" s="461" t="s">
        <v>360</v>
      </c>
      <c r="U7" s="224" t="s">
        <v>361</v>
      </c>
      <c r="V7" s="223" t="s">
        <v>364</v>
      </c>
      <c r="W7" s="223" t="s">
        <v>362</v>
      </c>
      <c r="X7" s="225" t="s">
        <v>363</v>
      </c>
      <c r="Y7" s="227">
        <v>1</v>
      </c>
      <c r="Z7" s="227">
        <v>1</v>
      </c>
      <c r="AA7" s="227">
        <v>0</v>
      </c>
      <c r="AB7" s="228">
        <v>0</v>
      </c>
      <c r="AC7" s="227">
        <v>0</v>
      </c>
      <c r="AD7" s="227">
        <v>0</v>
      </c>
      <c r="AE7" s="227">
        <v>0</v>
      </c>
      <c r="AF7" s="228">
        <v>0</v>
      </c>
      <c r="AG7" s="227">
        <v>1</v>
      </c>
      <c r="AH7" s="227">
        <v>1</v>
      </c>
      <c r="AI7" s="227">
        <v>0</v>
      </c>
      <c r="AJ7" s="228">
        <v>0</v>
      </c>
      <c r="AK7" s="227">
        <v>0</v>
      </c>
      <c r="AL7" s="227">
        <v>0</v>
      </c>
      <c r="AM7" s="227">
        <v>0</v>
      </c>
      <c r="AN7" s="228">
        <v>0</v>
      </c>
    </row>
    <row r="8" spans="1:40" ht="15" customHeight="1" thickBot="1" x14ac:dyDescent="0.3">
      <c r="A8" s="239">
        <v>43260</v>
      </c>
      <c r="B8" s="240" t="s">
        <v>46</v>
      </c>
      <c r="C8" s="240" t="s">
        <v>36</v>
      </c>
      <c r="D8" s="240" t="s">
        <v>586</v>
      </c>
      <c r="E8" s="241" t="s">
        <v>3</v>
      </c>
      <c r="F8" s="241">
        <v>10</v>
      </c>
      <c r="G8" s="241">
        <v>48</v>
      </c>
      <c r="H8" s="241" t="s">
        <v>118</v>
      </c>
      <c r="I8" s="241" t="s">
        <v>118</v>
      </c>
      <c r="J8" s="241">
        <v>1</v>
      </c>
      <c r="K8" s="241">
        <v>0</v>
      </c>
      <c r="L8" s="241">
        <v>0</v>
      </c>
      <c r="M8" s="241">
        <v>1</v>
      </c>
      <c r="N8" s="241">
        <v>1</v>
      </c>
      <c r="O8" s="241">
        <v>0</v>
      </c>
      <c r="P8" s="241" t="s">
        <v>118</v>
      </c>
      <c r="Q8" s="241" t="s">
        <v>118</v>
      </c>
      <c r="R8" s="241">
        <v>7</v>
      </c>
      <c r="S8" s="254">
        <v>12824</v>
      </c>
      <c r="T8" s="270" t="s">
        <v>589</v>
      </c>
      <c r="U8" s="256" t="s">
        <v>590</v>
      </c>
      <c r="V8" s="254" t="s">
        <v>591</v>
      </c>
      <c r="W8" s="242" t="s">
        <v>293</v>
      </c>
      <c r="X8" s="257" t="s">
        <v>206</v>
      </c>
      <c r="Y8" s="258">
        <v>1</v>
      </c>
      <c r="Z8" s="258">
        <v>0</v>
      </c>
      <c r="AA8" s="258">
        <v>0</v>
      </c>
      <c r="AB8" s="259">
        <v>1</v>
      </c>
      <c r="AC8" s="258">
        <v>1</v>
      </c>
      <c r="AD8" s="258">
        <v>0</v>
      </c>
      <c r="AE8" s="258">
        <v>0</v>
      </c>
      <c r="AF8" s="259">
        <v>1</v>
      </c>
      <c r="AG8" s="258">
        <v>0</v>
      </c>
      <c r="AH8" s="258">
        <v>0</v>
      </c>
      <c r="AI8" s="258">
        <v>0</v>
      </c>
      <c r="AJ8" s="259">
        <v>0</v>
      </c>
      <c r="AK8" s="258">
        <v>0</v>
      </c>
      <c r="AL8" s="258">
        <v>0</v>
      </c>
      <c r="AM8" s="258">
        <v>0</v>
      </c>
      <c r="AN8" s="259">
        <v>0</v>
      </c>
    </row>
    <row r="9" spans="1:40" ht="15" customHeight="1" thickBot="1" x14ac:dyDescent="0.3">
      <c r="A9" s="239">
        <v>43267</v>
      </c>
      <c r="B9" s="240" t="s">
        <v>46</v>
      </c>
      <c r="C9" s="240" t="s">
        <v>113</v>
      </c>
      <c r="D9" s="240" t="s">
        <v>632</v>
      </c>
      <c r="E9" s="241" t="s">
        <v>3</v>
      </c>
      <c r="F9" s="241">
        <v>20</v>
      </c>
      <c r="G9" s="241">
        <v>43</v>
      </c>
      <c r="H9" s="241" t="s">
        <v>118</v>
      </c>
      <c r="I9" s="241" t="s">
        <v>118</v>
      </c>
      <c r="J9" s="241">
        <v>2</v>
      </c>
      <c r="K9" s="241">
        <v>2</v>
      </c>
      <c r="L9" s="241">
        <v>0</v>
      </c>
      <c r="M9" s="241">
        <v>2</v>
      </c>
      <c r="N9" s="241">
        <v>0</v>
      </c>
      <c r="O9" s="241">
        <v>0</v>
      </c>
      <c r="P9" s="241" t="s">
        <v>118</v>
      </c>
      <c r="Q9" s="241" t="s">
        <v>118</v>
      </c>
      <c r="R9" s="241">
        <v>6</v>
      </c>
      <c r="S9" s="254">
        <v>3312</v>
      </c>
      <c r="T9" s="270" t="s">
        <v>633</v>
      </c>
      <c r="U9" s="256" t="s">
        <v>585</v>
      </c>
      <c r="V9" s="254" t="s">
        <v>634</v>
      </c>
      <c r="W9" s="256" t="s">
        <v>293</v>
      </c>
      <c r="X9" s="242" t="s">
        <v>353</v>
      </c>
      <c r="Y9" s="258">
        <v>1</v>
      </c>
      <c r="Z9" s="258">
        <v>0</v>
      </c>
      <c r="AA9" s="258">
        <v>0</v>
      </c>
      <c r="AB9" s="259">
        <v>1</v>
      </c>
      <c r="AC9" s="258">
        <v>1</v>
      </c>
      <c r="AD9" s="258">
        <v>0</v>
      </c>
      <c r="AE9" s="258">
        <v>0</v>
      </c>
      <c r="AF9" s="258">
        <v>1</v>
      </c>
      <c r="AG9" s="258">
        <v>0</v>
      </c>
      <c r="AH9" s="258">
        <v>0</v>
      </c>
      <c r="AI9" s="258">
        <v>0</v>
      </c>
      <c r="AJ9" s="258">
        <v>0</v>
      </c>
      <c r="AK9" s="258">
        <v>0</v>
      </c>
      <c r="AL9" s="258">
        <v>0</v>
      </c>
      <c r="AM9" s="258">
        <v>0</v>
      </c>
      <c r="AN9" s="258">
        <v>0</v>
      </c>
    </row>
    <row r="10" spans="1:40" ht="15" customHeight="1" thickBot="1" x14ac:dyDescent="0.3">
      <c r="A10" s="239">
        <v>42910</v>
      </c>
      <c r="B10" s="261" t="s">
        <v>46</v>
      </c>
      <c r="C10" s="240" t="s">
        <v>62</v>
      </c>
      <c r="D10" s="240" t="s">
        <v>673</v>
      </c>
      <c r="E10" s="241" t="s">
        <v>3</v>
      </c>
      <c r="F10" s="241">
        <v>17</v>
      </c>
      <c r="G10" s="241">
        <v>42</v>
      </c>
      <c r="H10" s="241" t="s">
        <v>118</v>
      </c>
      <c r="I10" s="241" t="s">
        <v>118</v>
      </c>
      <c r="J10" s="241">
        <v>2</v>
      </c>
      <c r="K10" s="241">
        <v>2</v>
      </c>
      <c r="L10" s="241">
        <v>0</v>
      </c>
      <c r="M10" s="241">
        <v>1</v>
      </c>
      <c r="N10" s="241">
        <v>0</v>
      </c>
      <c r="O10" s="241">
        <v>0</v>
      </c>
      <c r="P10" s="241" t="s">
        <v>118</v>
      </c>
      <c r="Q10" s="241" t="s">
        <v>118</v>
      </c>
      <c r="R10" s="241">
        <v>6</v>
      </c>
      <c r="S10" s="254">
        <v>6000</v>
      </c>
      <c r="T10" s="270" t="s">
        <v>565</v>
      </c>
      <c r="U10" s="256" t="s">
        <v>353</v>
      </c>
      <c r="V10" s="254" t="s">
        <v>319</v>
      </c>
      <c r="W10" s="256" t="s">
        <v>225</v>
      </c>
      <c r="X10" s="242" t="s">
        <v>231</v>
      </c>
      <c r="Y10" s="258">
        <v>1</v>
      </c>
      <c r="Z10" s="258">
        <v>0</v>
      </c>
      <c r="AA10" s="258">
        <v>0</v>
      </c>
      <c r="AB10" s="259">
        <v>1</v>
      </c>
      <c r="AC10" s="258">
        <v>1</v>
      </c>
      <c r="AD10" s="258">
        <v>0</v>
      </c>
      <c r="AE10" s="258">
        <v>0</v>
      </c>
      <c r="AF10" s="259">
        <v>1</v>
      </c>
      <c r="AG10" s="258">
        <v>0</v>
      </c>
      <c r="AH10" s="258">
        <v>0</v>
      </c>
      <c r="AI10" s="258">
        <v>0</v>
      </c>
      <c r="AJ10" s="259">
        <v>0</v>
      </c>
      <c r="AK10" s="258">
        <v>0</v>
      </c>
      <c r="AL10" s="258">
        <v>0</v>
      </c>
      <c r="AM10" s="258">
        <v>0</v>
      </c>
      <c r="AN10" s="259">
        <v>0</v>
      </c>
    </row>
    <row r="11" spans="1:40" ht="15" customHeight="1" thickBot="1" x14ac:dyDescent="0.3">
      <c r="A11" s="477">
        <v>43050</v>
      </c>
      <c r="B11" s="253" t="s">
        <v>122</v>
      </c>
      <c r="C11" s="253" t="s">
        <v>543</v>
      </c>
      <c r="D11" s="253" t="s">
        <v>179</v>
      </c>
      <c r="E11" s="222" t="s">
        <v>1</v>
      </c>
      <c r="F11" s="222">
        <v>65</v>
      </c>
      <c r="G11" s="222">
        <v>19</v>
      </c>
      <c r="H11" s="222">
        <v>1</v>
      </c>
      <c r="I11" s="222">
        <v>0</v>
      </c>
      <c r="J11" s="222">
        <v>10</v>
      </c>
      <c r="K11" s="222">
        <v>6</v>
      </c>
      <c r="L11" s="222">
        <v>0</v>
      </c>
      <c r="M11" s="222">
        <v>1</v>
      </c>
      <c r="N11" s="222">
        <v>1</v>
      </c>
      <c r="O11" s="222">
        <v>0</v>
      </c>
      <c r="P11" s="222">
        <v>0</v>
      </c>
      <c r="Q11" s="222">
        <v>0</v>
      </c>
      <c r="R11" s="222">
        <v>3</v>
      </c>
      <c r="S11" s="223">
        <v>2000</v>
      </c>
      <c r="T11" s="461" t="s">
        <v>851</v>
      </c>
      <c r="U11" s="224" t="s">
        <v>225</v>
      </c>
      <c r="V11" s="223" t="s">
        <v>801</v>
      </c>
      <c r="W11" s="225" t="s">
        <v>852</v>
      </c>
      <c r="X11" s="226" t="s">
        <v>387</v>
      </c>
      <c r="Y11" s="227">
        <v>1</v>
      </c>
      <c r="Z11" s="227">
        <v>1</v>
      </c>
      <c r="AA11" s="227">
        <v>0</v>
      </c>
      <c r="AB11" s="228">
        <v>0</v>
      </c>
      <c r="AC11" s="227">
        <v>0</v>
      </c>
      <c r="AD11" s="227">
        <v>0</v>
      </c>
      <c r="AE11" s="227">
        <v>0</v>
      </c>
      <c r="AF11" s="228">
        <v>0</v>
      </c>
      <c r="AG11" s="227">
        <v>0</v>
      </c>
      <c r="AH11" s="227">
        <v>0</v>
      </c>
      <c r="AI11" s="227">
        <v>0</v>
      </c>
      <c r="AJ11" s="228">
        <v>0</v>
      </c>
      <c r="AK11" s="227">
        <v>1</v>
      </c>
      <c r="AL11" s="227">
        <v>1</v>
      </c>
      <c r="AM11" s="227">
        <v>0</v>
      </c>
      <c r="AN11" s="228">
        <v>0</v>
      </c>
    </row>
    <row r="12" spans="1:40" ht="15" customHeight="1" thickBot="1" x14ac:dyDescent="0.3">
      <c r="A12" s="477">
        <v>43056</v>
      </c>
      <c r="B12" s="253" t="s">
        <v>122</v>
      </c>
      <c r="C12" s="253" t="s">
        <v>110</v>
      </c>
      <c r="D12" s="253" t="s">
        <v>179</v>
      </c>
      <c r="E12" s="549" t="s">
        <v>1</v>
      </c>
      <c r="F12" s="549">
        <v>29</v>
      </c>
      <c r="G12" s="222">
        <v>10</v>
      </c>
      <c r="H12" s="222">
        <v>1</v>
      </c>
      <c r="I12" s="222">
        <v>0</v>
      </c>
      <c r="J12" s="222">
        <v>4</v>
      </c>
      <c r="K12" s="222">
        <v>3</v>
      </c>
      <c r="L12" s="222">
        <v>0</v>
      </c>
      <c r="M12" s="222">
        <v>1</v>
      </c>
      <c r="N12" s="222">
        <v>0</v>
      </c>
      <c r="O12" s="222">
        <v>0</v>
      </c>
      <c r="P12" s="222">
        <v>0</v>
      </c>
      <c r="Q12" s="222">
        <v>0</v>
      </c>
      <c r="R12" s="222">
        <v>1</v>
      </c>
      <c r="S12" s="376">
        <v>1500</v>
      </c>
      <c r="T12" s="553" t="s">
        <v>878</v>
      </c>
      <c r="U12" s="376" t="s">
        <v>230</v>
      </c>
      <c r="V12" s="376" t="s">
        <v>764</v>
      </c>
      <c r="W12" s="376" t="s">
        <v>879</v>
      </c>
      <c r="X12" s="376" t="s">
        <v>329</v>
      </c>
      <c r="Y12" s="227">
        <v>1</v>
      </c>
      <c r="Z12" s="227">
        <v>1</v>
      </c>
      <c r="AA12" s="227">
        <v>0</v>
      </c>
      <c r="AB12" s="228">
        <v>0</v>
      </c>
      <c r="AC12" s="227">
        <v>0</v>
      </c>
      <c r="AD12" s="227">
        <v>0</v>
      </c>
      <c r="AE12" s="227">
        <v>0</v>
      </c>
      <c r="AF12" s="228">
        <v>0</v>
      </c>
      <c r="AG12" s="227">
        <v>0</v>
      </c>
      <c r="AH12" s="227">
        <v>0</v>
      </c>
      <c r="AI12" s="227">
        <v>0</v>
      </c>
      <c r="AJ12" s="228">
        <v>0</v>
      </c>
      <c r="AK12" s="227">
        <v>1</v>
      </c>
      <c r="AL12" s="227">
        <v>1</v>
      </c>
      <c r="AM12" s="227">
        <v>0</v>
      </c>
      <c r="AN12" s="228">
        <v>0</v>
      </c>
    </row>
    <row r="13" spans="1:40" ht="15" customHeight="1" thickBot="1" x14ac:dyDescent="0.3">
      <c r="A13" s="556">
        <v>43427</v>
      </c>
      <c r="B13" s="557" t="s">
        <v>122</v>
      </c>
      <c r="C13" s="557" t="s">
        <v>490</v>
      </c>
      <c r="D13" s="557" t="s">
        <v>179</v>
      </c>
      <c r="E13" s="558" t="s">
        <v>1</v>
      </c>
      <c r="F13" s="558">
        <v>27</v>
      </c>
      <c r="G13" s="558">
        <v>10</v>
      </c>
      <c r="H13" s="558" t="s">
        <v>118</v>
      </c>
      <c r="I13" s="558" t="s">
        <v>118</v>
      </c>
      <c r="J13" s="558">
        <v>3</v>
      </c>
      <c r="K13" s="558">
        <v>3</v>
      </c>
      <c r="L13" s="558">
        <v>0</v>
      </c>
      <c r="M13" s="558">
        <v>2</v>
      </c>
      <c r="N13" s="558">
        <v>1</v>
      </c>
      <c r="O13" s="558">
        <v>0</v>
      </c>
      <c r="P13" s="558" t="s">
        <v>118</v>
      </c>
      <c r="Q13" s="558" t="s">
        <v>118</v>
      </c>
      <c r="R13" s="558">
        <v>1</v>
      </c>
      <c r="S13" s="559">
        <v>3000</v>
      </c>
      <c r="T13" s="859" t="s">
        <v>390</v>
      </c>
      <c r="U13" s="559" t="s">
        <v>215</v>
      </c>
      <c r="V13" s="559" t="s">
        <v>214</v>
      </c>
      <c r="W13" s="559" t="s">
        <v>852</v>
      </c>
      <c r="X13" s="559" t="s">
        <v>891</v>
      </c>
      <c r="Y13" s="560">
        <v>1</v>
      </c>
      <c r="Z13" s="560">
        <v>1</v>
      </c>
      <c r="AA13" s="560">
        <v>0</v>
      </c>
      <c r="AB13" s="561">
        <v>0</v>
      </c>
      <c r="AC13" s="560">
        <v>0</v>
      </c>
      <c r="AD13" s="560">
        <v>0</v>
      </c>
      <c r="AE13" s="560">
        <v>0</v>
      </c>
      <c r="AF13" s="561">
        <v>0</v>
      </c>
      <c r="AG13" s="560">
        <v>0</v>
      </c>
      <c r="AH13" s="560">
        <v>0</v>
      </c>
      <c r="AI13" s="560">
        <v>0</v>
      </c>
      <c r="AJ13" s="561">
        <v>0</v>
      </c>
      <c r="AK13" s="560">
        <v>1</v>
      </c>
      <c r="AL13" s="560">
        <v>1</v>
      </c>
      <c r="AM13" s="560">
        <v>0</v>
      </c>
      <c r="AN13" s="561">
        <v>0</v>
      </c>
    </row>
    <row r="14" spans="1:40" ht="15.75" thickBot="1" x14ac:dyDescent="0.3">
      <c r="A14" s="509"/>
      <c r="B14" s="510"/>
      <c r="C14" s="679" t="s">
        <v>142</v>
      </c>
      <c r="D14" s="680"/>
      <c r="E14" s="681"/>
      <c r="F14" s="504">
        <f>SUM(F5:F7)</f>
        <v>88</v>
      </c>
      <c r="G14" s="504">
        <f>SUM(G5:G7)</f>
        <v>51</v>
      </c>
      <c r="H14" s="504">
        <f>SUM(H3+H5+H6+H7)</f>
        <v>3</v>
      </c>
      <c r="I14" s="504">
        <f>SUM(I3+I5+I6+I7)</f>
        <v>0</v>
      </c>
      <c r="J14" s="504">
        <f t="shared" ref="J14:O14" si="0">SUM(J5:J7)</f>
        <v>12</v>
      </c>
      <c r="K14" s="504">
        <f t="shared" si="0"/>
        <v>8</v>
      </c>
      <c r="L14" s="504">
        <f t="shared" si="0"/>
        <v>0</v>
      </c>
      <c r="M14" s="504">
        <f t="shared" si="0"/>
        <v>4</v>
      </c>
      <c r="N14" s="504">
        <f t="shared" si="0"/>
        <v>2</v>
      </c>
      <c r="O14" s="504">
        <f t="shared" si="0"/>
        <v>0</v>
      </c>
      <c r="P14" s="504">
        <f>SUM(P3+P5+P6+P7)</f>
        <v>2</v>
      </c>
      <c r="Q14" s="504">
        <f>SUM(Q3+Q5+Q6+Q7)</f>
        <v>0</v>
      </c>
      <c r="R14" s="504">
        <f>SUM(R5:R7)</f>
        <v>7</v>
      </c>
      <c r="S14" s="9"/>
      <c r="T14" s="9"/>
      <c r="U14" s="9"/>
      <c r="V14" s="9"/>
      <c r="W14" s="505"/>
      <c r="X14" s="531" t="s">
        <v>142</v>
      </c>
      <c r="Y14" s="504">
        <f t="shared" ref="Y14:AN14" si="1">SUM(Y5:Y7)</f>
        <v>3</v>
      </c>
      <c r="Z14" s="504">
        <f t="shared" si="1"/>
        <v>2</v>
      </c>
      <c r="AA14" s="504">
        <f t="shared" si="1"/>
        <v>0</v>
      </c>
      <c r="AB14" s="504">
        <f t="shared" si="1"/>
        <v>1</v>
      </c>
      <c r="AC14" s="506">
        <f t="shared" si="1"/>
        <v>1</v>
      </c>
      <c r="AD14" s="506">
        <f t="shared" si="1"/>
        <v>1</v>
      </c>
      <c r="AE14" s="506">
        <f t="shared" si="1"/>
        <v>0</v>
      </c>
      <c r="AF14" s="506">
        <f t="shared" si="1"/>
        <v>0</v>
      </c>
      <c r="AG14" s="507">
        <f t="shared" si="1"/>
        <v>2</v>
      </c>
      <c r="AH14" s="507">
        <f t="shared" si="1"/>
        <v>1</v>
      </c>
      <c r="AI14" s="507">
        <f t="shared" si="1"/>
        <v>0</v>
      </c>
      <c r="AJ14" s="507">
        <f t="shared" si="1"/>
        <v>1</v>
      </c>
      <c r="AK14" s="508">
        <f t="shared" si="1"/>
        <v>0</v>
      </c>
      <c r="AL14" s="508">
        <f t="shared" si="1"/>
        <v>0</v>
      </c>
      <c r="AM14" s="508">
        <f t="shared" si="1"/>
        <v>0</v>
      </c>
      <c r="AN14" s="508">
        <f t="shared" si="1"/>
        <v>0</v>
      </c>
    </row>
    <row r="15" spans="1:40" ht="15.75" thickBot="1" x14ac:dyDescent="0.3">
      <c r="A15" s="509"/>
      <c r="B15" s="510"/>
      <c r="C15" s="696" t="s">
        <v>141</v>
      </c>
      <c r="D15" s="697"/>
      <c r="E15" s="698"/>
      <c r="F15" s="511">
        <f>SUM(F8:F10)</f>
        <v>47</v>
      </c>
      <c r="G15" s="511">
        <f>SUM(G8:G10)</f>
        <v>133</v>
      </c>
      <c r="H15" s="511" t="s">
        <v>118</v>
      </c>
      <c r="I15" s="511" t="s">
        <v>118</v>
      </c>
      <c r="J15" s="511">
        <f t="shared" ref="J15:O15" si="2">SUM(J8:J10)</f>
        <v>5</v>
      </c>
      <c r="K15" s="511">
        <f t="shared" si="2"/>
        <v>4</v>
      </c>
      <c r="L15" s="511">
        <f t="shared" si="2"/>
        <v>0</v>
      </c>
      <c r="M15" s="511">
        <f t="shared" si="2"/>
        <v>4</v>
      </c>
      <c r="N15" s="511">
        <f t="shared" si="2"/>
        <v>1</v>
      </c>
      <c r="O15" s="511">
        <f t="shared" si="2"/>
        <v>0</v>
      </c>
      <c r="P15" s="511" t="s">
        <v>118</v>
      </c>
      <c r="Q15" s="511" t="s">
        <v>118</v>
      </c>
      <c r="R15" s="511">
        <f>SUM(R8:R10)</f>
        <v>19</v>
      </c>
      <c r="S15" s="512"/>
      <c r="T15" s="512"/>
      <c r="U15" s="512"/>
      <c r="V15" s="512"/>
      <c r="W15" s="513"/>
      <c r="X15" s="532" t="s">
        <v>141</v>
      </c>
      <c r="Y15" s="511">
        <f t="shared" ref="Y15:AN15" si="3">SUM(Y8:Y10)</f>
        <v>3</v>
      </c>
      <c r="Z15" s="511">
        <f t="shared" si="3"/>
        <v>0</v>
      </c>
      <c r="AA15" s="511">
        <f t="shared" si="3"/>
        <v>0</v>
      </c>
      <c r="AB15" s="511">
        <f t="shared" si="3"/>
        <v>3</v>
      </c>
      <c r="AC15" s="514">
        <f t="shared" si="3"/>
        <v>3</v>
      </c>
      <c r="AD15" s="514">
        <f t="shared" si="3"/>
        <v>0</v>
      </c>
      <c r="AE15" s="514">
        <f t="shared" si="3"/>
        <v>0</v>
      </c>
      <c r="AF15" s="514">
        <f t="shared" si="3"/>
        <v>3</v>
      </c>
      <c r="AG15" s="515">
        <f t="shared" si="3"/>
        <v>0</v>
      </c>
      <c r="AH15" s="515">
        <f t="shared" si="3"/>
        <v>0</v>
      </c>
      <c r="AI15" s="515">
        <f t="shared" si="3"/>
        <v>0</v>
      </c>
      <c r="AJ15" s="515">
        <f t="shared" si="3"/>
        <v>0</v>
      </c>
      <c r="AK15" s="516">
        <f t="shared" si="3"/>
        <v>0</v>
      </c>
      <c r="AL15" s="516">
        <f t="shared" si="3"/>
        <v>0</v>
      </c>
      <c r="AM15" s="516">
        <f t="shared" si="3"/>
        <v>0</v>
      </c>
      <c r="AN15" s="516">
        <f t="shared" si="3"/>
        <v>0</v>
      </c>
    </row>
    <row r="16" spans="1:40" ht="15.75" thickBot="1" x14ac:dyDescent="0.3">
      <c r="A16" s="509"/>
      <c r="B16" s="510"/>
      <c r="C16" s="663" t="s">
        <v>143</v>
      </c>
      <c r="D16" s="664"/>
      <c r="E16" s="665"/>
      <c r="F16" s="517">
        <f>SUM(F3+F4+F11+F12+F13)</f>
        <v>181</v>
      </c>
      <c r="G16" s="517">
        <f>SUM(G3+G4+G11+G12+G13)</f>
        <v>109</v>
      </c>
      <c r="H16" s="517">
        <f>SUM(H11:H13)</f>
        <v>2</v>
      </c>
      <c r="I16" s="517">
        <f>SUM(I11:I13)</f>
        <v>0</v>
      </c>
      <c r="J16" s="517">
        <f t="shared" ref="J16:O16" si="4">SUM(J3+J4+J11+J12+J13)</f>
        <v>25</v>
      </c>
      <c r="K16" s="517">
        <f t="shared" si="4"/>
        <v>15</v>
      </c>
      <c r="L16" s="517">
        <f t="shared" si="4"/>
        <v>0</v>
      </c>
      <c r="M16" s="517">
        <f t="shared" si="4"/>
        <v>8</v>
      </c>
      <c r="N16" s="517">
        <f t="shared" si="4"/>
        <v>2</v>
      </c>
      <c r="O16" s="517">
        <f t="shared" si="4"/>
        <v>0</v>
      </c>
      <c r="P16" s="517">
        <f t="shared" ref="P16:Q16" si="5">SUM(P11:P13)</f>
        <v>0</v>
      </c>
      <c r="Q16" s="517">
        <f t="shared" si="5"/>
        <v>0</v>
      </c>
      <c r="R16" s="517">
        <f>SUM(R3+R4+R11+R12+R13)</f>
        <v>14</v>
      </c>
      <c r="S16" s="518"/>
      <c r="T16" s="518"/>
      <c r="U16" s="518"/>
      <c r="V16" s="518"/>
      <c r="W16" s="519"/>
      <c r="X16" s="533" t="s">
        <v>143</v>
      </c>
      <c r="Y16" s="517">
        <f t="shared" ref="Y16:AN16" si="6">SUM(Y3+Y4+Y11+Y12+Y13)</f>
        <v>5</v>
      </c>
      <c r="Z16" s="517">
        <f t="shared" si="6"/>
        <v>3</v>
      </c>
      <c r="AA16" s="517">
        <f t="shared" si="6"/>
        <v>0</v>
      </c>
      <c r="AB16" s="517">
        <f t="shared" si="6"/>
        <v>2</v>
      </c>
      <c r="AC16" s="521">
        <f t="shared" si="6"/>
        <v>1</v>
      </c>
      <c r="AD16" s="521">
        <f t="shared" si="6"/>
        <v>0</v>
      </c>
      <c r="AE16" s="521">
        <f t="shared" si="6"/>
        <v>0</v>
      </c>
      <c r="AF16" s="521">
        <f t="shared" si="6"/>
        <v>1</v>
      </c>
      <c r="AG16" s="522">
        <f t="shared" si="6"/>
        <v>1</v>
      </c>
      <c r="AH16" s="522">
        <f t="shared" si="6"/>
        <v>0</v>
      </c>
      <c r="AI16" s="522">
        <f t="shared" si="6"/>
        <v>0</v>
      </c>
      <c r="AJ16" s="522">
        <f t="shared" si="6"/>
        <v>1</v>
      </c>
      <c r="AK16" s="523">
        <f t="shared" si="6"/>
        <v>3</v>
      </c>
      <c r="AL16" s="523">
        <f t="shared" si="6"/>
        <v>3</v>
      </c>
      <c r="AM16" s="523">
        <f t="shared" si="6"/>
        <v>0</v>
      </c>
      <c r="AN16" s="523">
        <f t="shared" si="6"/>
        <v>0</v>
      </c>
    </row>
    <row r="17" spans="1:40" ht="15.75" thickBot="1" x14ac:dyDescent="0.3">
      <c r="A17" s="509"/>
      <c r="B17" s="510"/>
      <c r="C17" s="663" t="s">
        <v>140</v>
      </c>
      <c r="D17" s="699"/>
      <c r="E17" s="700"/>
      <c r="F17" s="517">
        <v>0</v>
      </c>
      <c r="G17" s="517">
        <v>0</v>
      </c>
      <c r="H17" s="517" t="s">
        <v>118</v>
      </c>
      <c r="I17" s="517" t="s">
        <v>118</v>
      </c>
      <c r="J17" s="517">
        <v>0</v>
      </c>
      <c r="K17" s="517">
        <v>0</v>
      </c>
      <c r="L17" s="517">
        <v>0</v>
      </c>
      <c r="M17" s="517">
        <v>0</v>
      </c>
      <c r="N17" s="517">
        <v>0</v>
      </c>
      <c r="O17" s="517">
        <v>0</v>
      </c>
      <c r="P17" s="517" t="s">
        <v>118</v>
      </c>
      <c r="Q17" s="517" t="s">
        <v>118</v>
      </c>
      <c r="R17" s="517">
        <v>0</v>
      </c>
      <c r="S17" s="518"/>
      <c r="T17" s="518"/>
      <c r="U17" s="518"/>
      <c r="V17" s="518"/>
      <c r="W17" s="519"/>
      <c r="X17" s="533" t="s">
        <v>140</v>
      </c>
      <c r="Y17" s="517">
        <v>0</v>
      </c>
      <c r="Z17" s="517">
        <v>0</v>
      </c>
      <c r="AA17" s="517">
        <v>0</v>
      </c>
      <c r="AB17" s="517">
        <v>0</v>
      </c>
      <c r="AC17" s="521">
        <v>0</v>
      </c>
      <c r="AD17" s="521">
        <f t="shared" ref="AD17" si="7">SUM(AD11:AD13)</f>
        <v>0</v>
      </c>
      <c r="AE17" s="521">
        <v>0</v>
      </c>
      <c r="AF17" s="521">
        <v>0</v>
      </c>
      <c r="AG17" s="522">
        <v>0</v>
      </c>
      <c r="AH17" s="522">
        <v>0</v>
      </c>
      <c r="AI17" s="522">
        <v>0</v>
      </c>
      <c r="AJ17" s="522">
        <v>0</v>
      </c>
      <c r="AK17" s="523">
        <v>0</v>
      </c>
      <c r="AL17" s="523">
        <v>0</v>
      </c>
      <c r="AM17" s="523">
        <v>0</v>
      </c>
      <c r="AN17" s="523">
        <v>0</v>
      </c>
    </row>
    <row r="18" spans="1:40" ht="15.75" thickBot="1" x14ac:dyDescent="0.3">
      <c r="A18" s="509"/>
      <c r="B18" s="510"/>
      <c r="C18" s="660" t="s">
        <v>138</v>
      </c>
      <c r="D18" s="661"/>
      <c r="E18" s="662"/>
      <c r="F18" s="524">
        <f t="shared" ref="F18:R18" si="8">SUM(F3:F13)</f>
        <v>316</v>
      </c>
      <c r="G18" s="524">
        <f t="shared" si="8"/>
        <v>293</v>
      </c>
      <c r="H18" s="524">
        <f t="shared" si="8"/>
        <v>5</v>
      </c>
      <c r="I18" s="524">
        <f t="shared" si="8"/>
        <v>0</v>
      </c>
      <c r="J18" s="524">
        <f t="shared" si="8"/>
        <v>42</v>
      </c>
      <c r="K18" s="524">
        <f t="shared" si="8"/>
        <v>27</v>
      </c>
      <c r="L18" s="524">
        <f t="shared" si="8"/>
        <v>0</v>
      </c>
      <c r="M18" s="524">
        <f t="shared" si="8"/>
        <v>16</v>
      </c>
      <c r="N18" s="524">
        <f t="shared" si="8"/>
        <v>5</v>
      </c>
      <c r="O18" s="524">
        <f t="shared" si="8"/>
        <v>0</v>
      </c>
      <c r="P18" s="524">
        <f t="shared" si="8"/>
        <v>2</v>
      </c>
      <c r="Q18" s="524">
        <f t="shared" si="8"/>
        <v>0</v>
      </c>
      <c r="R18" s="524">
        <f t="shared" si="8"/>
        <v>40</v>
      </c>
      <c r="S18" s="525"/>
      <c r="T18" s="525"/>
      <c r="U18" s="525"/>
      <c r="V18" s="525"/>
      <c r="W18" s="526"/>
      <c r="X18" s="534" t="s">
        <v>138</v>
      </c>
      <c r="Y18" s="524">
        <f t="shared" ref="Y18:AN18" si="9">SUM(Y3:Y13)</f>
        <v>11</v>
      </c>
      <c r="Z18" s="524">
        <f t="shared" si="9"/>
        <v>5</v>
      </c>
      <c r="AA18" s="524">
        <f t="shared" si="9"/>
        <v>0</v>
      </c>
      <c r="AB18" s="524">
        <f t="shared" si="9"/>
        <v>6</v>
      </c>
      <c r="AC18" s="528">
        <f t="shared" si="9"/>
        <v>5</v>
      </c>
      <c r="AD18" s="528">
        <f t="shared" si="9"/>
        <v>1</v>
      </c>
      <c r="AE18" s="528">
        <f t="shared" si="9"/>
        <v>0</v>
      </c>
      <c r="AF18" s="528">
        <f t="shared" si="9"/>
        <v>4</v>
      </c>
      <c r="AG18" s="529">
        <f t="shared" si="9"/>
        <v>3</v>
      </c>
      <c r="AH18" s="529">
        <f t="shared" si="9"/>
        <v>1</v>
      </c>
      <c r="AI18" s="529">
        <f t="shared" si="9"/>
        <v>0</v>
      </c>
      <c r="AJ18" s="529">
        <f t="shared" si="9"/>
        <v>2</v>
      </c>
      <c r="AK18" s="530">
        <f t="shared" si="9"/>
        <v>3</v>
      </c>
      <c r="AL18" s="530">
        <f t="shared" si="9"/>
        <v>3</v>
      </c>
      <c r="AM18" s="530">
        <f t="shared" si="9"/>
        <v>0</v>
      </c>
      <c r="AN18" s="530">
        <f t="shared" si="9"/>
        <v>0</v>
      </c>
    </row>
    <row r="19" spans="1:40" x14ac:dyDescent="0.25">
      <c r="A19" s="683" t="s">
        <v>261</v>
      </c>
      <c r="B19" s="684"/>
      <c r="C19" s="684"/>
      <c r="D19" s="684"/>
      <c r="E19" s="684"/>
      <c r="F19" s="684"/>
      <c r="G19" s="684"/>
      <c r="H19" s="684"/>
      <c r="I19" s="684"/>
      <c r="J19" s="684"/>
      <c r="K19" s="684"/>
      <c r="L19" s="684"/>
      <c r="M19" s="684"/>
      <c r="N19" s="684"/>
      <c r="O19" s="684"/>
      <c r="P19" s="684"/>
      <c r="Q19" s="684"/>
      <c r="R19" s="684"/>
      <c r="S19" s="684"/>
      <c r="T19" s="684"/>
      <c r="U19" s="684"/>
      <c r="V19" s="684"/>
      <c r="W19" s="684"/>
      <c r="X19" s="684"/>
      <c r="Y19" s="684"/>
      <c r="Z19" s="684"/>
      <c r="AA19" s="684"/>
      <c r="AB19" s="684"/>
      <c r="AC19" s="684"/>
      <c r="AD19" s="684"/>
      <c r="AE19" s="684"/>
      <c r="AF19" s="684"/>
      <c r="AG19" s="684"/>
      <c r="AH19" s="684"/>
      <c r="AI19" s="684"/>
      <c r="AJ19" s="684"/>
      <c r="AK19" s="684"/>
      <c r="AL19" s="684"/>
      <c r="AM19" s="684"/>
      <c r="AN19" s="684"/>
    </row>
    <row r="20" spans="1:40" x14ac:dyDescent="0.25">
      <c r="A20" s="683" t="s">
        <v>588</v>
      </c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4"/>
      <c r="N20" s="684"/>
      <c r="O20" s="684"/>
      <c r="P20" s="684"/>
      <c r="Q20" s="684"/>
      <c r="R20" s="684"/>
      <c r="S20" s="684"/>
      <c r="T20" s="684"/>
      <c r="U20" s="684"/>
      <c r="V20" s="684"/>
      <c r="W20" s="684"/>
      <c r="X20" s="684"/>
      <c r="Y20" s="684"/>
      <c r="Z20" s="684"/>
      <c r="AA20" s="684"/>
      <c r="AB20" s="684"/>
      <c r="AC20" s="684"/>
      <c r="AD20" s="684"/>
      <c r="AE20" s="684"/>
      <c r="AF20" s="684"/>
      <c r="AG20" s="684"/>
      <c r="AH20" s="684"/>
      <c r="AI20" s="684"/>
      <c r="AJ20" s="684"/>
      <c r="AK20" s="684"/>
      <c r="AL20" s="684"/>
      <c r="AM20" s="684"/>
      <c r="AN20" s="684"/>
    </row>
    <row r="21" spans="1:40" x14ac:dyDescent="0.25">
      <c r="A21" t="s">
        <v>296</v>
      </c>
    </row>
    <row r="22" spans="1:40" x14ac:dyDescent="0.25">
      <c r="A22" t="s">
        <v>317</v>
      </c>
    </row>
    <row r="23" spans="1:40" x14ac:dyDescent="0.25">
      <c r="A23" t="s">
        <v>587</v>
      </c>
    </row>
    <row r="24" spans="1:40" x14ac:dyDescent="0.25">
      <c r="A24" t="s">
        <v>672</v>
      </c>
    </row>
    <row r="25" spans="1:40" x14ac:dyDescent="0.25">
      <c r="A25" t="s">
        <v>149</v>
      </c>
    </row>
    <row r="26" spans="1:40" x14ac:dyDescent="0.25">
      <c r="A26" t="s">
        <v>850</v>
      </c>
    </row>
    <row r="27" spans="1:40" x14ac:dyDescent="0.25">
      <c r="A27" s="197"/>
      <c r="B27" s="9" t="s">
        <v>45</v>
      </c>
      <c r="C27" s="9"/>
    </row>
    <row r="28" spans="1:40" x14ac:dyDescent="0.25">
      <c r="A28" s="195"/>
      <c r="B28" s="9" t="s">
        <v>43</v>
      </c>
      <c r="C28" s="9"/>
    </row>
    <row r="29" spans="1:40" x14ac:dyDescent="0.25">
      <c r="A29" s="196"/>
      <c r="B29" s="9" t="s">
        <v>44</v>
      </c>
      <c r="C29" s="9"/>
    </row>
    <row r="30" spans="1:40" x14ac:dyDescent="0.25">
      <c r="A30" s="19" t="s">
        <v>28</v>
      </c>
      <c r="B30" s="9"/>
      <c r="C30" s="9"/>
    </row>
  </sheetData>
  <mergeCells count="17">
    <mergeCell ref="A1:C1"/>
    <mergeCell ref="E1:G1"/>
    <mergeCell ref="H1:I1"/>
    <mergeCell ref="J1:M1"/>
    <mergeCell ref="A20:AN20"/>
    <mergeCell ref="C14:E14"/>
    <mergeCell ref="C15:E15"/>
    <mergeCell ref="C16:E16"/>
    <mergeCell ref="C18:E18"/>
    <mergeCell ref="C17:E17"/>
    <mergeCell ref="A19:AN19"/>
    <mergeCell ref="N1:O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8"/>
  <sheetViews>
    <sheetView zoomScaleNormal="100" workbookViewId="0">
      <pane ySplit="2" topLeftCell="A3" activePane="bottomLeft" state="frozen"/>
      <selection pane="bottomLeft" activeCell="U25" sqref="U25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140625" bestFit="1" customWidth="1"/>
    <col min="5" max="18" width="3.7109375" customWidth="1"/>
    <col min="19" max="20" width="6.28515625" customWidth="1"/>
    <col min="21" max="21" width="30.5703125" bestFit="1" customWidth="1"/>
    <col min="22" max="22" width="20.140625" customWidth="1"/>
    <col min="23" max="23" width="27.5703125" bestFit="1" customWidth="1"/>
    <col min="24" max="24" width="30.5703125" customWidth="1"/>
    <col min="25" max="40" width="3.7109375" customWidth="1"/>
  </cols>
  <sheetData>
    <row r="1" spans="1:40" ht="15" customHeight="1" thickBot="1" x14ac:dyDescent="0.3">
      <c r="A1" s="710" t="s">
        <v>154</v>
      </c>
      <c r="B1" s="711"/>
      <c r="C1" s="711"/>
      <c r="D1" s="192"/>
      <c r="E1" s="712" t="s">
        <v>24</v>
      </c>
      <c r="F1" s="713"/>
      <c r="G1" s="714"/>
      <c r="H1" s="712" t="s">
        <v>23</v>
      </c>
      <c r="I1" s="714"/>
      <c r="J1" s="707" t="s">
        <v>6</v>
      </c>
      <c r="K1" s="709"/>
      <c r="L1" s="709"/>
      <c r="M1" s="708"/>
      <c r="N1" s="707" t="s">
        <v>7</v>
      </c>
      <c r="O1" s="708"/>
      <c r="P1" s="707" t="s">
        <v>25</v>
      </c>
      <c r="Q1" s="709"/>
      <c r="R1" s="708"/>
      <c r="S1" s="32" t="s">
        <v>8</v>
      </c>
      <c r="T1" s="32" t="s">
        <v>9</v>
      </c>
      <c r="U1" s="33" t="s">
        <v>10</v>
      </c>
      <c r="V1" s="32" t="s">
        <v>11</v>
      </c>
      <c r="W1" s="34" t="s">
        <v>26</v>
      </c>
      <c r="X1" s="217" t="s">
        <v>27</v>
      </c>
      <c r="Y1" s="35" t="s">
        <v>20</v>
      </c>
      <c r="Z1" s="36"/>
      <c r="AA1" s="36"/>
      <c r="AB1" s="36"/>
      <c r="AC1" s="35" t="s">
        <v>64</v>
      </c>
      <c r="AD1" s="36"/>
      <c r="AE1" s="36"/>
      <c r="AF1" s="36"/>
      <c r="AG1" s="35" t="s">
        <v>65</v>
      </c>
      <c r="AH1" s="36"/>
      <c r="AI1" s="36"/>
      <c r="AJ1" s="36"/>
      <c r="AK1" s="35" t="s">
        <v>66</v>
      </c>
      <c r="AL1" s="36"/>
      <c r="AM1" s="36"/>
      <c r="AN1" s="36"/>
    </row>
    <row r="2" spans="1:40" ht="15" customHeight="1" thickBot="1" x14ac:dyDescent="0.3">
      <c r="A2" s="37" t="s">
        <v>19</v>
      </c>
      <c r="B2" s="38" t="s">
        <v>18</v>
      </c>
      <c r="C2" s="39" t="s">
        <v>17</v>
      </c>
      <c r="D2" s="39" t="s">
        <v>42</v>
      </c>
      <c r="E2" s="40" t="s">
        <v>16</v>
      </c>
      <c r="F2" s="40" t="s">
        <v>4</v>
      </c>
      <c r="G2" s="40" t="s">
        <v>5</v>
      </c>
      <c r="H2" s="41" t="s">
        <v>12</v>
      </c>
      <c r="I2" s="41" t="s">
        <v>3</v>
      </c>
      <c r="J2" s="41" t="s">
        <v>12</v>
      </c>
      <c r="K2" s="41" t="s">
        <v>13</v>
      </c>
      <c r="L2" s="41" t="s">
        <v>2</v>
      </c>
      <c r="M2" s="41" t="s">
        <v>14</v>
      </c>
      <c r="N2" s="41" t="s">
        <v>15</v>
      </c>
      <c r="O2" s="41" t="s">
        <v>16</v>
      </c>
      <c r="P2" s="41" t="s">
        <v>21</v>
      </c>
      <c r="Q2" s="41" t="s">
        <v>22</v>
      </c>
      <c r="R2" s="41" t="s">
        <v>12</v>
      </c>
      <c r="S2" s="42"/>
      <c r="T2" s="43"/>
      <c r="U2" s="44"/>
      <c r="V2" s="42"/>
      <c r="W2" s="238"/>
      <c r="X2" s="45"/>
      <c r="Y2" s="32" t="s">
        <v>0</v>
      </c>
      <c r="Z2" s="32" t="s">
        <v>1</v>
      </c>
      <c r="AA2" s="32" t="s">
        <v>2</v>
      </c>
      <c r="AB2" s="32" t="s">
        <v>3</v>
      </c>
      <c r="AC2" s="32" t="s">
        <v>0</v>
      </c>
      <c r="AD2" s="32" t="s">
        <v>1</v>
      </c>
      <c r="AE2" s="32" t="s">
        <v>2</v>
      </c>
      <c r="AF2" s="32" t="s">
        <v>3</v>
      </c>
      <c r="AG2" s="32" t="s">
        <v>0</v>
      </c>
      <c r="AH2" s="32" t="s">
        <v>1</v>
      </c>
      <c r="AI2" s="32" t="s">
        <v>2</v>
      </c>
      <c r="AJ2" s="32" t="s">
        <v>3</v>
      </c>
      <c r="AK2" s="32" t="s">
        <v>0</v>
      </c>
      <c r="AL2" s="32" t="s">
        <v>1</v>
      </c>
      <c r="AM2" s="32" t="s">
        <v>2</v>
      </c>
      <c r="AN2" s="32" t="s">
        <v>3</v>
      </c>
    </row>
    <row r="3" spans="1:40" ht="15" customHeight="1" thickBot="1" x14ac:dyDescent="0.3">
      <c r="A3" s="230">
        <v>43135</v>
      </c>
      <c r="B3" s="221" t="s">
        <v>47</v>
      </c>
      <c r="C3" s="221" t="s">
        <v>33</v>
      </c>
      <c r="D3" s="221" t="s">
        <v>174</v>
      </c>
      <c r="E3" s="222" t="s">
        <v>1</v>
      </c>
      <c r="F3" s="222">
        <v>46</v>
      </c>
      <c r="G3" s="222">
        <v>15</v>
      </c>
      <c r="H3" s="222">
        <v>1</v>
      </c>
      <c r="I3" s="222">
        <v>0</v>
      </c>
      <c r="J3" s="222">
        <v>7</v>
      </c>
      <c r="K3" s="222">
        <v>4</v>
      </c>
      <c r="L3" s="222">
        <v>0</v>
      </c>
      <c r="M3" s="222">
        <v>1</v>
      </c>
      <c r="N3" s="222">
        <v>0</v>
      </c>
      <c r="O3" s="222">
        <v>0</v>
      </c>
      <c r="P3" s="222">
        <v>0</v>
      </c>
      <c r="Q3" s="222">
        <v>0</v>
      </c>
      <c r="R3" s="222">
        <v>2</v>
      </c>
      <c r="S3" s="223">
        <v>61464</v>
      </c>
      <c r="T3" s="461" t="s">
        <v>240</v>
      </c>
      <c r="U3" s="224" t="s">
        <v>235</v>
      </c>
      <c r="V3" s="223" t="s">
        <v>237</v>
      </c>
      <c r="W3" s="225" t="s">
        <v>238</v>
      </c>
      <c r="X3" s="226" t="s">
        <v>239</v>
      </c>
      <c r="Y3" s="227">
        <v>1</v>
      </c>
      <c r="Z3" s="227">
        <v>1</v>
      </c>
      <c r="AA3" s="227">
        <v>0</v>
      </c>
      <c r="AB3" s="228">
        <v>0</v>
      </c>
      <c r="AC3" s="227">
        <v>0</v>
      </c>
      <c r="AD3" s="227">
        <v>0</v>
      </c>
      <c r="AE3" s="227">
        <v>0</v>
      </c>
      <c r="AF3" s="228">
        <v>0</v>
      </c>
      <c r="AG3" s="227">
        <v>1</v>
      </c>
      <c r="AH3" s="227">
        <v>1</v>
      </c>
      <c r="AI3" s="227">
        <v>0</v>
      </c>
      <c r="AJ3" s="228">
        <v>0</v>
      </c>
      <c r="AK3" s="227">
        <v>0</v>
      </c>
      <c r="AL3" s="227">
        <v>0</v>
      </c>
      <c r="AM3" s="227">
        <v>0</v>
      </c>
      <c r="AN3" s="228">
        <v>0</v>
      </c>
    </row>
    <row r="4" spans="1:40" ht="15" customHeight="1" thickBot="1" x14ac:dyDescent="0.3">
      <c r="A4" s="239">
        <v>43141</v>
      </c>
      <c r="B4" s="240" t="s">
        <v>47</v>
      </c>
      <c r="C4" s="240" t="s">
        <v>32</v>
      </c>
      <c r="D4" s="240" t="s">
        <v>177</v>
      </c>
      <c r="E4" s="241" t="s">
        <v>1</v>
      </c>
      <c r="F4" s="241">
        <v>12</v>
      </c>
      <c r="G4" s="241">
        <v>6</v>
      </c>
      <c r="H4" s="241">
        <v>0</v>
      </c>
      <c r="I4" s="241">
        <v>0</v>
      </c>
      <c r="J4" s="241">
        <v>2</v>
      </c>
      <c r="K4" s="241">
        <v>1</v>
      </c>
      <c r="L4" s="241">
        <v>0</v>
      </c>
      <c r="M4" s="241">
        <v>0</v>
      </c>
      <c r="N4" s="241">
        <v>0</v>
      </c>
      <c r="O4" s="241">
        <v>0</v>
      </c>
      <c r="P4" s="241">
        <v>0</v>
      </c>
      <c r="Q4" s="241">
        <v>1</v>
      </c>
      <c r="R4" s="241">
        <v>0</v>
      </c>
      <c r="S4" s="254">
        <v>82000</v>
      </c>
      <c r="T4" s="409" t="s">
        <v>292</v>
      </c>
      <c r="U4" s="256" t="s">
        <v>238</v>
      </c>
      <c r="V4" s="254" t="s">
        <v>237</v>
      </c>
      <c r="W4" s="242" t="s">
        <v>293</v>
      </c>
      <c r="X4" s="257" t="s">
        <v>239</v>
      </c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9">
        <v>0</v>
      </c>
      <c r="AG4" s="258">
        <v>0</v>
      </c>
      <c r="AH4" s="258">
        <v>0</v>
      </c>
      <c r="AI4" s="258">
        <v>0</v>
      </c>
      <c r="AJ4" s="259">
        <v>0</v>
      </c>
      <c r="AK4" s="258">
        <v>0</v>
      </c>
      <c r="AL4" s="258">
        <v>0</v>
      </c>
      <c r="AM4" s="258">
        <v>0</v>
      </c>
      <c r="AN4" s="259">
        <v>0</v>
      </c>
    </row>
    <row r="5" spans="1:40" ht="15" customHeight="1" thickBot="1" x14ac:dyDescent="0.3">
      <c r="A5" s="230">
        <v>43155</v>
      </c>
      <c r="B5" s="221" t="s">
        <v>47</v>
      </c>
      <c r="C5" s="221" t="s">
        <v>36</v>
      </c>
      <c r="D5" s="221" t="s">
        <v>178</v>
      </c>
      <c r="E5" s="222" t="s">
        <v>3</v>
      </c>
      <c r="F5" s="222">
        <v>13</v>
      </c>
      <c r="G5" s="222">
        <v>25</v>
      </c>
      <c r="H5" s="222">
        <v>0</v>
      </c>
      <c r="I5" s="222">
        <v>0</v>
      </c>
      <c r="J5" s="222">
        <v>1</v>
      </c>
      <c r="K5" s="222">
        <v>1</v>
      </c>
      <c r="L5" s="222">
        <v>0</v>
      </c>
      <c r="M5" s="222">
        <v>2</v>
      </c>
      <c r="N5" s="222">
        <v>1</v>
      </c>
      <c r="O5" s="222">
        <v>0</v>
      </c>
      <c r="P5" s="222">
        <v>0</v>
      </c>
      <c r="Q5" s="222">
        <v>0</v>
      </c>
      <c r="R5" s="222">
        <v>3</v>
      </c>
      <c r="S5" s="223">
        <v>67250</v>
      </c>
      <c r="T5" s="271" t="s">
        <v>340</v>
      </c>
      <c r="U5" s="224" t="s">
        <v>223</v>
      </c>
      <c r="V5" s="223" t="s">
        <v>339</v>
      </c>
      <c r="W5" s="224" t="s">
        <v>238</v>
      </c>
      <c r="X5" s="225" t="s">
        <v>204</v>
      </c>
      <c r="Y5" s="227">
        <v>1</v>
      </c>
      <c r="Z5" s="227">
        <v>0</v>
      </c>
      <c r="AA5" s="227">
        <v>0</v>
      </c>
      <c r="AB5" s="228">
        <v>1</v>
      </c>
      <c r="AC5" s="227">
        <v>0</v>
      </c>
      <c r="AD5" s="227">
        <v>0</v>
      </c>
      <c r="AE5" s="227">
        <v>0</v>
      </c>
      <c r="AF5" s="228">
        <v>0</v>
      </c>
      <c r="AG5" s="227">
        <v>1</v>
      </c>
      <c r="AH5" s="227">
        <v>0</v>
      </c>
      <c r="AI5" s="227">
        <v>0</v>
      </c>
      <c r="AJ5" s="228">
        <v>1</v>
      </c>
      <c r="AK5" s="227">
        <v>0</v>
      </c>
      <c r="AL5" s="227">
        <v>0</v>
      </c>
      <c r="AM5" s="227">
        <v>0</v>
      </c>
      <c r="AN5" s="228">
        <v>0</v>
      </c>
    </row>
    <row r="6" spans="1:40" ht="15" customHeight="1" thickBot="1" x14ac:dyDescent="0.3">
      <c r="A6" s="230">
        <v>43169</v>
      </c>
      <c r="B6" s="221" t="s">
        <v>47</v>
      </c>
      <c r="C6" s="221" t="s">
        <v>35</v>
      </c>
      <c r="D6" s="221" t="s">
        <v>173</v>
      </c>
      <c r="E6" s="222" t="s">
        <v>3</v>
      </c>
      <c r="F6" s="222">
        <v>16</v>
      </c>
      <c r="G6" s="222">
        <v>22</v>
      </c>
      <c r="H6" s="222">
        <v>0</v>
      </c>
      <c r="I6" s="222">
        <v>1</v>
      </c>
      <c r="J6" s="222">
        <v>1</v>
      </c>
      <c r="K6" s="222">
        <v>1</v>
      </c>
      <c r="L6" s="222">
        <v>0</v>
      </c>
      <c r="M6" s="222">
        <v>3</v>
      </c>
      <c r="N6" s="222">
        <v>1</v>
      </c>
      <c r="O6" s="222">
        <v>0</v>
      </c>
      <c r="P6" s="222">
        <v>0</v>
      </c>
      <c r="Q6" s="222">
        <v>0</v>
      </c>
      <c r="R6" s="222">
        <v>1</v>
      </c>
      <c r="S6" s="223">
        <v>78060</v>
      </c>
      <c r="T6" s="245" t="s">
        <v>395</v>
      </c>
      <c r="U6" s="224" t="s">
        <v>396</v>
      </c>
      <c r="V6" s="223" t="s">
        <v>397</v>
      </c>
      <c r="W6" s="225" t="s">
        <v>398</v>
      </c>
      <c r="X6" s="226" t="s">
        <v>399</v>
      </c>
      <c r="Y6" s="227">
        <v>1</v>
      </c>
      <c r="Z6" s="227">
        <v>0</v>
      </c>
      <c r="AA6" s="227">
        <v>0</v>
      </c>
      <c r="AB6" s="228">
        <v>1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0</v>
      </c>
      <c r="AI6" s="227">
        <v>0</v>
      </c>
      <c r="AJ6" s="228">
        <v>1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9">
        <v>43176</v>
      </c>
      <c r="B7" s="240" t="s">
        <v>47</v>
      </c>
      <c r="C7" s="240" t="s">
        <v>40</v>
      </c>
      <c r="D7" s="240" t="s">
        <v>177</v>
      </c>
      <c r="E7" s="241" t="s">
        <v>3</v>
      </c>
      <c r="F7" s="241">
        <v>15</v>
      </c>
      <c r="G7" s="241">
        <v>24</v>
      </c>
      <c r="H7" s="241">
        <v>0</v>
      </c>
      <c r="I7" s="241">
        <v>0</v>
      </c>
      <c r="J7" s="241">
        <v>3</v>
      </c>
      <c r="K7" s="241">
        <v>0</v>
      </c>
      <c r="L7" s="241">
        <v>0</v>
      </c>
      <c r="M7" s="241">
        <v>0</v>
      </c>
      <c r="N7" s="241">
        <v>0</v>
      </c>
      <c r="O7" s="241">
        <v>0</v>
      </c>
      <c r="P7" s="241">
        <v>0</v>
      </c>
      <c r="Q7" s="241">
        <v>0</v>
      </c>
      <c r="R7" s="241">
        <v>3</v>
      </c>
      <c r="S7" s="254">
        <v>82062</v>
      </c>
      <c r="T7" s="270" t="s">
        <v>417</v>
      </c>
      <c r="U7" s="256" t="s">
        <v>398</v>
      </c>
      <c r="V7" s="254" t="s">
        <v>397</v>
      </c>
      <c r="W7" s="242" t="s">
        <v>396</v>
      </c>
      <c r="X7" s="257" t="s">
        <v>223</v>
      </c>
      <c r="Y7" s="258">
        <v>1</v>
      </c>
      <c r="Z7" s="258">
        <v>0</v>
      </c>
      <c r="AA7" s="258">
        <v>0</v>
      </c>
      <c r="AB7" s="259">
        <v>1</v>
      </c>
      <c r="AC7" s="258">
        <v>1</v>
      </c>
      <c r="AD7" s="258">
        <v>0</v>
      </c>
      <c r="AE7" s="258">
        <v>0</v>
      </c>
      <c r="AF7" s="259">
        <v>1</v>
      </c>
      <c r="AG7" s="258">
        <v>0</v>
      </c>
      <c r="AH7" s="258">
        <v>0</v>
      </c>
      <c r="AI7" s="258">
        <v>0</v>
      </c>
      <c r="AJ7" s="259">
        <v>0</v>
      </c>
      <c r="AK7" s="258">
        <v>0</v>
      </c>
      <c r="AL7" s="258">
        <v>0</v>
      </c>
      <c r="AM7" s="258">
        <v>0</v>
      </c>
      <c r="AN7" s="259">
        <v>0</v>
      </c>
    </row>
    <row r="8" spans="1:40" ht="15" customHeight="1" thickBot="1" x14ac:dyDescent="0.3">
      <c r="A8" s="230">
        <v>43260</v>
      </c>
      <c r="B8" s="221" t="s">
        <v>46</v>
      </c>
      <c r="C8" s="221" t="s">
        <v>189</v>
      </c>
      <c r="D8" s="221" t="s">
        <v>188</v>
      </c>
      <c r="E8" s="222" t="s">
        <v>3</v>
      </c>
      <c r="F8" s="222">
        <v>39</v>
      </c>
      <c r="G8" s="222">
        <v>42</v>
      </c>
      <c r="H8" s="222" t="s">
        <v>118</v>
      </c>
      <c r="I8" s="222" t="s">
        <v>118</v>
      </c>
      <c r="J8" s="222">
        <v>5</v>
      </c>
      <c r="K8" s="222">
        <v>4</v>
      </c>
      <c r="L8" s="222">
        <v>0</v>
      </c>
      <c r="M8" s="222">
        <v>2</v>
      </c>
      <c r="N8" s="222">
        <v>1</v>
      </c>
      <c r="O8" s="222">
        <v>0</v>
      </c>
      <c r="P8" s="222" t="s">
        <v>118</v>
      </c>
      <c r="Q8" s="222" t="s">
        <v>118</v>
      </c>
      <c r="R8" s="222">
        <v>5</v>
      </c>
      <c r="S8" s="223">
        <v>55610</v>
      </c>
      <c r="T8" s="271" t="s">
        <v>580</v>
      </c>
      <c r="U8" s="224" t="s">
        <v>392</v>
      </c>
      <c r="V8" s="223" t="s">
        <v>339</v>
      </c>
      <c r="W8" s="223" t="s">
        <v>215</v>
      </c>
      <c r="X8" s="223" t="s">
        <v>336</v>
      </c>
      <c r="Y8" s="227">
        <v>1</v>
      </c>
      <c r="Z8" s="227">
        <v>0</v>
      </c>
      <c r="AA8" s="227">
        <v>0</v>
      </c>
      <c r="AB8" s="228">
        <v>1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0</v>
      </c>
      <c r="AI8" s="227">
        <v>0</v>
      </c>
      <c r="AJ8" s="228">
        <v>1</v>
      </c>
      <c r="AK8" s="227">
        <v>0</v>
      </c>
      <c r="AL8" s="227">
        <v>0</v>
      </c>
      <c r="AM8" s="227">
        <v>0</v>
      </c>
      <c r="AN8" s="228">
        <v>0</v>
      </c>
    </row>
    <row r="9" spans="1:40" ht="15" customHeight="1" thickBot="1" x14ac:dyDescent="0.3">
      <c r="A9" s="230">
        <v>43267</v>
      </c>
      <c r="B9" s="221" t="s">
        <v>46</v>
      </c>
      <c r="C9" s="221" t="s">
        <v>189</v>
      </c>
      <c r="D9" s="221" t="s">
        <v>194</v>
      </c>
      <c r="E9" s="222" t="s">
        <v>3</v>
      </c>
      <c r="F9" s="222">
        <v>12</v>
      </c>
      <c r="G9" s="222">
        <v>23</v>
      </c>
      <c r="H9" s="222" t="s">
        <v>118</v>
      </c>
      <c r="I9" s="222" t="s">
        <v>118</v>
      </c>
      <c r="J9" s="222">
        <v>2</v>
      </c>
      <c r="K9" s="222">
        <v>1</v>
      </c>
      <c r="L9" s="222">
        <v>0</v>
      </c>
      <c r="M9" s="222">
        <v>0</v>
      </c>
      <c r="N9" s="222">
        <v>1</v>
      </c>
      <c r="O9" s="222">
        <v>0</v>
      </c>
      <c r="P9" s="222" t="s">
        <v>118</v>
      </c>
      <c r="Q9" s="222" t="s">
        <v>118</v>
      </c>
      <c r="R9" s="222">
        <v>2</v>
      </c>
      <c r="S9" s="223">
        <v>51636</v>
      </c>
      <c r="T9" s="271" t="s">
        <v>629</v>
      </c>
      <c r="U9" s="224" t="s">
        <v>215</v>
      </c>
      <c r="V9" s="223" t="s">
        <v>339</v>
      </c>
      <c r="W9" s="223" t="s">
        <v>336</v>
      </c>
      <c r="X9" s="244" t="s">
        <v>392</v>
      </c>
      <c r="Y9" s="227">
        <v>1</v>
      </c>
      <c r="Z9" s="227">
        <v>0</v>
      </c>
      <c r="AA9" s="227">
        <v>0</v>
      </c>
      <c r="AB9" s="228">
        <v>1</v>
      </c>
      <c r="AC9" s="227">
        <v>0</v>
      </c>
      <c r="AD9" s="227">
        <v>0</v>
      </c>
      <c r="AE9" s="227">
        <v>0</v>
      </c>
      <c r="AF9" s="228">
        <v>0</v>
      </c>
      <c r="AG9" s="227">
        <v>1</v>
      </c>
      <c r="AH9" s="227">
        <v>0</v>
      </c>
      <c r="AI9" s="227">
        <v>0</v>
      </c>
      <c r="AJ9" s="228">
        <v>1</v>
      </c>
      <c r="AK9" s="227">
        <v>0</v>
      </c>
      <c r="AL9" s="227">
        <v>0</v>
      </c>
      <c r="AM9" s="227">
        <v>0</v>
      </c>
      <c r="AN9" s="228">
        <v>0</v>
      </c>
    </row>
    <row r="10" spans="1:40" ht="15" customHeight="1" thickBot="1" x14ac:dyDescent="0.3">
      <c r="A10" s="230">
        <v>43274</v>
      </c>
      <c r="B10" s="221" t="s">
        <v>46</v>
      </c>
      <c r="C10" s="221" t="s">
        <v>189</v>
      </c>
      <c r="D10" s="221" t="s">
        <v>201</v>
      </c>
      <c r="E10" s="222" t="s">
        <v>1</v>
      </c>
      <c r="F10" s="222">
        <v>25</v>
      </c>
      <c r="G10" s="222">
        <v>10</v>
      </c>
      <c r="H10" s="222" t="s">
        <v>118</v>
      </c>
      <c r="I10" s="222" t="s">
        <v>118</v>
      </c>
      <c r="J10" s="222">
        <v>1</v>
      </c>
      <c r="K10" s="222">
        <v>1</v>
      </c>
      <c r="L10" s="222">
        <v>0</v>
      </c>
      <c r="M10" s="222">
        <v>6</v>
      </c>
      <c r="N10" s="222">
        <v>0</v>
      </c>
      <c r="O10" s="222">
        <v>0</v>
      </c>
      <c r="P10" s="222" t="s">
        <v>118</v>
      </c>
      <c r="Q10" s="222" t="s">
        <v>118</v>
      </c>
      <c r="R10" s="222">
        <v>1</v>
      </c>
      <c r="S10" s="223">
        <v>33827</v>
      </c>
      <c r="T10" s="461" t="s">
        <v>669</v>
      </c>
      <c r="U10" s="224" t="s">
        <v>336</v>
      </c>
      <c r="V10" s="223" t="s">
        <v>339</v>
      </c>
      <c r="W10" s="224" t="s">
        <v>215</v>
      </c>
      <c r="X10" s="223" t="s">
        <v>392</v>
      </c>
      <c r="Y10" s="227">
        <v>1</v>
      </c>
      <c r="Z10" s="227">
        <v>1</v>
      </c>
      <c r="AA10" s="227">
        <v>0</v>
      </c>
      <c r="AB10" s="228">
        <v>0</v>
      </c>
      <c r="AC10" s="227">
        <v>0</v>
      </c>
      <c r="AD10" s="227">
        <v>0</v>
      </c>
      <c r="AE10" s="227">
        <v>0</v>
      </c>
      <c r="AF10" s="228">
        <v>0</v>
      </c>
      <c r="AG10" s="227">
        <v>1</v>
      </c>
      <c r="AH10" s="227">
        <v>1</v>
      </c>
      <c r="AI10" s="227">
        <v>0</v>
      </c>
      <c r="AJ10" s="228">
        <v>0</v>
      </c>
      <c r="AK10" s="227">
        <v>0</v>
      </c>
      <c r="AL10" s="227">
        <v>0</v>
      </c>
      <c r="AM10" s="227">
        <v>0</v>
      </c>
      <c r="AN10" s="228">
        <v>0</v>
      </c>
    </row>
    <row r="11" spans="1:40" ht="15" customHeight="1" thickBot="1" x14ac:dyDescent="0.3">
      <c r="A11" s="239">
        <v>43407</v>
      </c>
      <c r="B11" s="240" t="s">
        <v>46</v>
      </c>
      <c r="C11" s="240" t="s">
        <v>189</v>
      </c>
      <c r="D11" s="240" t="s">
        <v>177</v>
      </c>
      <c r="E11" s="241" t="s">
        <v>1</v>
      </c>
      <c r="F11" s="241">
        <v>12</v>
      </c>
      <c r="G11" s="241">
        <v>11</v>
      </c>
      <c r="H11" s="241" t="s">
        <v>118</v>
      </c>
      <c r="I11" s="241" t="s">
        <v>118</v>
      </c>
      <c r="J11" s="241">
        <v>0</v>
      </c>
      <c r="K11" s="241">
        <v>0</v>
      </c>
      <c r="L11" s="241">
        <v>0</v>
      </c>
      <c r="M11" s="241">
        <v>4</v>
      </c>
      <c r="N11" s="241">
        <v>1</v>
      </c>
      <c r="O11" s="241">
        <v>0</v>
      </c>
      <c r="P11" s="241" t="s">
        <v>118</v>
      </c>
      <c r="Q11" s="241" t="s">
        <v>118</v>
      </c>
      <c r="R11" s="241">
        <v>1</v>
      </c>
      <c r="S11" s="254">
        <v>80369</v>
      </c>
      <c r="T11" s="570" t="s">
        <v>578</v>
      </c>
      <c r="U11" s="256" t="s">
        <v>398</v>
      </c>
      <c r="V11" s="254" t="s">
        <v>801</v>
      </c>
      <c r="W11" s="242" t="s">
        <v>238</v>
      </c>
      <c r="X11" s="257" t="s">
        <v>585</v>
      </c>
      <c r="Y11" s="258">
        <v>1</v>
      </c>
      <c r="Z11" s="258">
        <v>1</v>
      </c>
      <c r="AA11" s="258">
        <v>0</v>
      </c>
      <c r="AB11" s="259">
        <v>0</v>
      </c>
      <c r="AC11" s="258">
        <v>1</v>
      </c>
      <c r="AD11" s="258">
        <v>1</v>
      </c>
      <c r="AE11" s="258">
        <v>0</v>
      </c>
      <c r="AF11" s="259">
        <v>0</v>
      </c>
      <c r="AG11" s="258">
        <v>0</v>
      </c>
      <c r="AH11" s="258">
        <v>0</v>
      </c>
      <c r="AI11" s="258">
        <v>0</v>
      </c>
      <c r="AJ11" s="259">
        <v>0</v>
      </c>
      <c r="AK11" s="258">
        <v>0</v>
      </c>
      <c r="AL11" s="258">
        <v>0</v>
      </c>
      <c r="AM11" s="258">
        <v>0</v>
      </c>
      <c r="AN11" s="259">
        <v>0</v>
      </c>
    </row>
    <row r="12" spans="1:40" ht="15" customHeight="1" thickBot="1" x14ac:dyDescent="0.3">
      <c r="A12" s="239">
        <v>43414</v>
      </c>
      <c r="B12" s="240" t="s">
        <v>46</v>
      </c>
      <c r="C12" s="240" t="s">
        <v>187</v>
      </c>
      <c r="D12" s="240" t="s">
        <v>177</v>
      </c>
      <c r="E12" s="241" t="s">
        <v>3</v>
      </c>
      <c r="F12" s="241">
        <v>15</v>
      </c>
      <c r="G12" s="241">
        <v>16</v>
      </c>
      <c r="H12" s="241" t="s">
        <v>118</v>
      </c>
      <c r="I12" s="241" t="s">
        <v>118</v>
      </c>
      <c r="J12" s="241">
        <v>2</v>
      </c>
      <c r="K12" s="241">
        <v>1</v>
      </c>
      <c r="L12" s="241">
        <v>1</v>
      </c>
      <c r="M12" s="241">
        <v>0</v>
      </c>
      <c r="N12" s="241">
        <v>0</v>
      </c>
      <c r="O12" s="241">
        <v>0</v>
      </c>
      <c r="P12" s="241" t="s">
        <v>118</v>
      </c>
      <c r="Q12" s="241" t="s">
        <v>118</v>
      </c>
      <c r="R12" s="241">
        <v>1</v>
      </c>
      <c r="S12" s="254">
        <v>82149</v>
      </c>
      <c r="T12" s="537" t="s">
        <v>617</v>
      </c>
      <c r="U12" s="256" t="s">
        <v>238</v>
      </c>
      <c r="V12" s="254" t="s">
        <v>404</v>
      </c>
      <c r="W12" s="242" t="s">
        <v>396</v>
      </c>
      <c r="X12" s="257" t="s">
        <v>267</v>
      </c>
      <c r="Y12" s="258">
        <v>1</v>
      </c>
      <c r="Z12" s="258">
        <v>0</v>
      </c>
      <c r="AA12" s="258">
        <v>0</v>
      </c>
      <c r="AB12" s="259">
        <v>1</v>
      </c>
      <c r="AC12" s="258">
        <v>1</v>
      </c>
      <c r="AD12" s="258">
        <v>0</v>
      </c>
      <c r="AE12" s="258">
        <v>0</v>
      </c>
      <c r="AF12" s="259">
        <v>1</v>
      </c>
      <c r="AG12" s="258">
        <v>0</v>
      </c>
      <c r="AH12" s="258">
        <v>0</v>
      </c>
      <c r="AI12" s="258">
        <v>0</v>
      </c>
      <c r="AJ12" s="259">
        <v>0</v>
      </c>
      <c r="AK12" s="258">
        <v>0</v>
      </c>
      <c r="AL12" s="258">
        <v>0</v>
      </c>
      <c r="AM12" s="258">
        <v>0</v>
      </c>
      <c r="AN12" s="259">
        <v>0</v>
      </c>
    </row>
    <row r="13" spans="1:40" ht="15" customHeight="1" thickBot="1" x14ac:dyDescent="0.3">
      <c r="A13" s="239">
        <v>43421</v>
      </c>
      <c r="B13" s="278" t="s">
        <v>46</v>
      </c>
      <c r="C13" s="240" t="s">
        <v>37</v>
      </c>
      <c r="D13" s="240" t="s">
        <v>177</v>
      </c>
      <c r="E13" s="241" t="s">
        <v>1</v>
      </c>
      <c r="F13" s="241">
        <v>35</v>
      </c>
      <c r="G13" s="279">
        <v>15</v>
      </c>
      <c r="H13" s="279" t="s">
        <v>118</v>
      </c>
      <c r="I13" s="241" t="s">
        <v>118</v>
      </c>
      <c r="J13" s="241">
        <v>4</v>
      </c>
      <c r="K13" s="241">
        <v>3</v>
      </c>
      <c r="L13" s="241">
        <v>0</v>
      </c>
      <c r="M13" s="241">
        <v>3</v>
      </c>
      <c r="N13" s="241">
        <v>1</v>
      </c>
      <c r="O13" s="241">
        <v>0</v>
      </c>
      <c r="P13" s="241" t="s">
        <v>118</v>
      </c>
      <c r="Q13" s="241" t="s">
        <v>118</v>
      </c>
      <c r="R13" s="241">
        <v>2</v>
      </c>
      <c r="S13" s="254">
        <v>81151</v>
      </c>
      <c r="T13" s="270" t="s">
        <v>616</v>
      </c>
      <c r="U13" s="256" t="s">
        <v>226</v>
      </c>
      <c r="V13" s="254" t="s">
        <v>404</v>
      </c>
      <c r="W13" s="242" t="s">
        <v>223</v>
      </c>
      <c r="X13" s="257" t="s">
        <v>880</v>
      </c>
      <c r="Y13" s="258">
        <v>1</v>
      </c>
      <c r="Z13" s="258">
        <v>1</v>
      </c>
      <c r="AA13" s="258">
        <v>0</v>
      </c>
      <c r="AB13" s="259">
        <v>0</v>
      </c>
      <c r="AC13" s="258">
        <v>1</v>
      </c>
      <c r="AD13" s="258">
        <v>1</v>
      </c>
      <c r="AE13" s="258">
        <v>0</v>
      </c>
      <c r="AF13" s="259">
        <v>0</v>
      </c>
      <c r="AG13" s="258">
        <v>0</v>
      </c>
      <c r="AH13" s="258">
        <v>0</v>
      </c>
      <c r="AI13" s="258">
        <v>0</v>
      </c>
      <c r="AJ13" s="259">
        <v>0</v>
      </c>
      <c r="AK13" s="258">
        <v>0</v>
      </c>
      <c r="AL13" s="258">
        <v>0</v>
      </c>
      <c r="AM13" s="258">
        <v>0</v>
      </c>
      <c r="AN13" s="259">
        <v>0</v>
      </c>
    </row>
    <row r="14" spans="1:40" ht="15" customHeight="1" thickBot="1" x14ac:dyDescent="0.3">
      <c r="A14" s="239">
        <v>43428</v>
      </c>
      <c r="B14" s="278" t="s">
        <v>61</v>
      </c>
      <c r="C14" s="240" t="s">
        <v>29</v>
      </c>
      <c r="D14" s="240" t="s">
        <v>177</v>
      </c>
      <c r="E14" s="241" t="s">
        <v>1</v>
      </c>
      <c r="F14" s="241">
        <v>37</v>
      </c>
      <c r="G14" s="279">
        <v>18</v>
      </c>
      <c r="H14" s="279" t="s">
        <v>118</v>
      </c>
      <c r="I14" s="241" t="s">
        <v>118</v>
      </c>
      <c r="J14" s="241">
        <v>4</v>
      </c>
      <c r="K14" s="241">
        <v>4</v>
      </c>
      <c r="L14" s="241">
        <v>0</v>
      </c>
      <c r="M14" s="241">
        <v>3</v>
      </c>
      <c r="N14" s="241">
        <v>0</v>
      </c>
      <c r="O14" s="241">
        <v>0</v>
      </c>
      <c r="P14" s="241" t="s">
        <v>118</v>
      </c>
      <c r="Q14" s="241" t="s">
        <v>118</v>
      </c>
      <c r="R14" s="241">
        <v>2</v>
      </c>
      <c r="S14" s="242">
        <v>81275</v>
      </c>
      <c r="T14" s="283" t="s">
        <v>892</v>
      </c>
      <c r="U14" s="281" t="s">
        <v>396</v>
      </c>
      <c r="V14" s="242" t="s">
        <v>404</v>
      </c>
      <c r="W14" s="242" t="s">
        <v>336</v>
      </c>
      <c r="X14" s="243" t="s">
        <v>353</v>
      </c>
      <c r="Y14" s="242">
        <v>1</v>
      </c>
      <c r="Z14" s="242">
        <v>1</v>
      </c>
      <c r="AA14" s="242">
        <v>0</v>
      </c>
      <c r="AB14" s="282">
        <v>0</v>
      </c>
      <c r="AC14" s="242">
        <v>1</v>
      </c>
      <c r="AD14" s="242">
        <v>1</v>
      </c>
      <c r="AE14" s="242">
        <v>0</v>
      </c>
      <c r="AF14" s="282">
        <v>0</v>
      </c>
      <c r="AG14" s="242">
        <v>0</v>
      </c>
      <c r="AH14" s="242">
        <v>0</v>
      </c>
      <c r="AI14" s="242">
        <v>0</v>
      </c>
      <c r="AJ14" s="282">
        <v>0</v>
      </c>
      <c r="AK14" s="242">
        <v>0</v>
      </c>
      <c r="AL14" s="242">
        <v>0</v>
      </c>
      <c r="AM14" s="242">
        <v>0</v>
      </c>
      <c r="AN14" s="282">
        <v>0</v>
      </c>
    </row>
    <row r="15" spans="1:40" ht="15.75" thickBot="1" x14ac:dyDescent="0.3">
      <c r="A15" s="509"/>
      <c r="B15" s="510"/>
      <c r="C15" s="679" t="s">
        <v>144</v>
      </c>
      <c r="D15" s="680"/>
      <c r="E15" s="681"/>
      <c r="F15" s="504">
        <f>SUM(F3:F7)</f>
        <v>102</v>
      </c>
      <c r="G15" s="504">
        <f t="shared" ref="G15:R15" si="0">SUM(G3:G7)</f>
        <v>92</v>
      </c>
      <c r="H15" s="504">
        <f t="shared" si="0"/>
        <v>1</v>
      </c>
      <c r="I15" s="504">
        <f t="shared" si="0"/>
        <v>1</v>
      </c>
      <c r="J15" s="504">
        <f t="shared" si="0"/>
        <v>14</v>
      </c>
      <c r="K15" s="504">
        <f t="shared" si="0"/>
        <v>7</v>
      </c>
      <c r="L15" s="504">
        <f t="shared" si="0"/>
        <v>0</v>
      </c>
      <c r="M15" s="504">
        <f t="shared" si="0"/>
        <v>6</v>
      </c>
      <c r="N15" s="504">
        <f t="shared" si="0"/>
        <v>2</v>
      </c>
      <c r="O15" s="504">
        <f t="shared" si="0"/>
        <v>0</v>
      </c>
      <c r="P15" s="504">
        <f t="shared" si="0"/>
        <v>0</v>
      </c>
      <c r="Q15" s="504">
        <f t="shared" si="0"/>
        <v>1</v>
      </c>
      <c r="R15" s="504">
        <f t="shared" si="0"/>
        <v>9</v>
      </c>
      <c r="S15" s="9"/>
      <c r="T15" s="9"/>
      <c r="U15" s="9"/>
      <c r="V15" s="9"/>
      <c r="W15" s="505"/>
      <c r="X15" s="531" t="s">
        <v>144</v>
      </c>
      <c r="Y15" s="504">
        <f t="shared" ref="Y15:AN15" si="1">SUM(Y3:Y7)</f>
        <v>5</v>
      </c>
      <c r="Z15" s="504">
        <f t="shared" si="1"/>
        <v>2</v>
      </c>
      <c r="AA15" s="504">
        <f t="shared" si="1"/>
        <v>0</v>
      </c>
      <c r="AB15" s="504">
        <f t="shared" si="1"/>
        <v>3</v>
      </c>
      <c r="AC15" s="506">
        <f t="shared" si="1"/>
        <v>2</v>
      </c>
      <c r="AD15" s="506">
        <f t="shared" si="1"/>
        <v>1</v>
      </c>
      <c r="AE15" s="506">
        <f t="shared" si="1"/>
        <v>0</v>
      </c>
      <c r="AF15" s="506">
        <f t="shared" si="1"/>
        <v>1</v>
      </c>
      <c r="AG15" s="507">
        <f t="shared" si="1"/>
        <v>3</v>
      </c>
      <c r="AH15" s="507">
        <f t="shared" si="1"/>
        <v>1</v>
      </c>
      <c r="AI15" s="507">
        <f t="shared" si="1"/>
        <v>0</v>
      </c>
      <c r="AJ15" s="507">
        <f t="shared" si="1"/>
        <v>2</v>
      </c>
      <c r="AK15" s="508">
        <f t="shared" si="1"/>
        <v>0</v>
      </c>
      <c r="AL15" s="508">
        <f t="shared" si="1"/>
        <v>0</v>
      </c>
      <c r="AM15" s="508">
        <f t="shared" si="1"/>
        <v>0</v>
      </c>
      <c r="AN15" s="508">
        <f t="shared" si="1"/>
        <v>0</v>
      </c>
    </row>
    <row r="16" spans="1:40" ht="15.75" thickBot="1" x14ac:dyDescent="0.3">
      <c r="A16" s="509"/>
      <c r="B16" s="510"/>
      <c r="C16" s="696" t="s">
        <v>141</v>
      </c>
      <c r="D16" s="697"/>
      <c r="E16" s="698"/>
      <c r="F16" s="511">
        <f>SUM(F8:F10)</f>
        <v>76</v>
      </c>
      <c r="G16" s="511">
        <f>SUM(G8:G10)</f>
        <v>75</v>
      </c>
      <c r="H16" s="511" t="s">
        <v>118</v>
      </c>
      <c r="I16" s="511" t="s">
        <v>118</v>
      </c>
      <c r="J16" s="511">
        <f t="shared" ref="J16:O16" si="2">SUM(J8:J10)</f>
        <v>8</v>
      </c>
      <c r="K16" s="511">
        <f t="shared" si="2"/>
        <v>6</v>
      </c>
      <c r="L16" s="511">
        <f t="shared" si="2"/>
        <v>0</v>
      </c>
      <c r="M16" s="511">
        <f t="shared" si="2"/>
        <v>8</v>
      </c>
      <c r="N16" s="511">
        <f t="shared" si="2"/>
        <v>2</v>
      </c>
      <c r="O16" s="511">
        <f t="shared" si="2"/>
        <v>0</v>
      </c>
      <c r="P16" s="511" t="s">
        <v>118</v>
      </c>
      <c r="Q16" s="511" t="s">
        <v>118</v>
      </c>
      <c r="R16" s="511">
        <f>SUM(R8:R10)</f>
        <v>8</v>
      </c>
      <c r="S16" s="512"/>
      <c r="T16" s="512"/>
      <c r="U16" s="512"/>
      <c r="V16" s="512"/>
      <c r="W16" s="513"/>
      <c r="X16" s="532" t="s">
        <v>141</v>
      </c>
      <c r="Y16" s="511">
        <f t="shared" ref="Y16:AB16" si="3">SUM(Y8:Y10)</f>
        <v>3</v>
      </c>
      <c r="Z16" s="511">
        <f t="shared" si="3"/>
        <v>1</v>
      </c>
      <c r="AA16" s="511">
        <f t="shared" si="3"/>
        <v>0</v>
      </c>
      <c r="AB16" s="511">
        <f t="shared" si="3"/>
        <v>2</v>
      </c>
      <c r="AC16" s="514">
        <f>SUM(AC8:AC9)</f>
        <v>0</v>
      </c>
      <c r="AD16" s="514">
        <f>SUM(AD8:AD9)</f>
        <v>0</v>
      </c>
      <c r="AE16" s="514">
        <f>SUM(AE8:AE9)</f>
        <v>0</v>
      </c>
      <c r="AF16" s="514">
        <f>SUM(AF8:AF9)</f>
        <v>0</v>
      </c>
      <c r="AG16" s="515">
        <f t="shared" ref="AG16:AJ16" si="4">SUM(AG8:AG10)</f>
        <v>3</v>
      </c>
      <c r="AH16" s="515">
        <f t="shared" si="4"/>
        <v>1</v>
      </c>
      <c r="AI16" s="515">
        <f t="shared" si="4"/>
        <v>0</v>
      </c>
      <c r="AJ16" s="515">
        <f t="shared" si="4"/>
        <v>2</v>
      </c>
      <c r="AK16" s="516">
        <f>SUM(AK8:AK9)</f>
        <v>0</v>
      </c>
      <c r="AL16" s="516">
        <f>SUM(AL8:AL9)</f>
        <v>0</v>
      </c>
      <c r="AM16" s="516">
        <f>SUM(AM8:AM9)</f>
        <v>0</v>
      </c>
      <c r="AN16" s="516">
        <f>SUM(AN8:AN9)</f>
        <v>0</v>
      </c>
    </row>
    <row r="17" spans="1:40" ht="15.75" thickBot="1" x14ac:dyDescent="0.3">
      <c r="A17" s="509"/>
      <c r="B17" s="510"/>
      <c r="C17" s="663" t="s">
        <v>140</v>
      </c>
      <c r="D17" s="664"/>
      <c r="E17" s="665"/>
      <c r="F17" s="517">
        <f>SUM(F11:F14)</f>
        <v>99</v>
      </c>
      <c r="G17" s="517">
        <f>SUM(G11:G14)</f>
        <v>60</v>
      </c>
      <c r="H17" s="517" t="s">
        <v>118</v>
      </c>
      <c r="I17" s="517" t="s">
        <v>118</v>
      </c>
      <c r="J17" s="517">
        <f t="shared" ref="J17:O17" si="5">SUM(J11:J14)</f>
        <v>10</v>
      </c>
      <c r="K17" s="517">
        <f t="shared" si="5"/>
        <v>8</v>
      </c>
      <c r="L17" s="517">
        <f t="shared" si="5"/>
        <v>1</v>
      </c>
      <c r="M17" s="517">
        <f t="shared" si="5"/>
        <v>10</v>
      </c>
      <c r="N17" s="517">
        <f t="shared" si="5"/>
        <v>2</v>
      </c>
      <c r="O17" s="517">
        <f t="shared" si="5"/>
        <v>0</v>
      </c>
      <c r="P17" s="517" t="s">
        <v>118</v>
      </c>
      <c r="Q17" s="517" t="s">
        <v>118</v>
      </c>
      <c r="R17" s="517">
        <f>SUM(R11:R14)</f>
        <v>6</v>
      </c>
      <c r="S17" s="518"/>
      <c r="T17" s="518"/>
      <c r="U17" s="518"/>
      <c r="V17" s="518"/>
      <c r="W17" s="519"/>
      <c r="X17" s="533" t="s">
        <v>140</v>
      </c>
      <c r="Y17" s="517">
        <f t="shared" ref="Y17:AF17" si="6">SUM(Y11:Y14)</f>
        <v>4</v>
      </c>
      <c r="Z17" s="517">
        <f t="shared" si="6"/>
        <v>3</v>
      </c>
      <c r="AA17" s="517">
        <f t="shared" si="6"/>
        <v>0</v>
      </c>
      <c r="AB17" s="517">
        <f t="shared" si="6"/>
        <v>1</v>
      </c>
      <c r="AC17" s="521">
        <f t="shared" si="6"/>
        <v>4</v>
      </c>
      <c r="AD17" s="521">
        <f t="shared" si="6"/>
        <v>3</v>
      </c>
      <c r="AE17" s="521">
        <f t="shared" si="6"/>
        <v>0</v>
      </c>
      <c r="AF17" s="521">
        <f t="shared" si="6"/>
        <v>1</v>
      </c>
      <c r="AG17" s="522">
        <f t="shared" ref="AG17:AN17" si="7">SUM(AG12:AG14)</f>
        <v>0</v>
      </c>
      <c r="AH17" s="522">
        <f t="shared" si="7"/>
        <v>0</v>
      </c>
      <c r="AI17" s="522">
        <f t="shared" si="7"/>
        <v>0</v>
      </c>
      <c r="AJ17" s="522">
        <f t="shared" si="7"/>
        <v>0</v>
      </c>
      <c r="AK17" s="523">
        <f t="shared" si="7"/>
        <v>0</v>
      </c>
      <c r="AL17" s="523">
        <f t="shared" si="7"/>
        <v>0</v>
      </c>
      <c r="AM17" s="523">
        <f t="shared" si="7"/>
        <v>0</v>
      </c>
      <c r="AN17" s="523">
        <f t="shared" si="7"/>
        <v>0</v>
      </c>
    </row>
    <row r="18" spans="1:40" ht="15.75" thickBot="1" x14ac:dyDescent="0.3">
      <c r="A18" s="509"/>
      <c r="B18" s="510"/>
      <c r="C18" s="660" t="s">
        <v>138</v>
      </c>
      <c r="D18" s="661"/>
      <c r="E18" s="662"/>
      <c r="F18" s="524">
        <f>SUM(F3:F14)</f>
        <v>277</v>
      </c>
      <c r="G18" s="524">
        <f t="shared" ref="G18:R18" si="8">SUM(G3:G14)</f>
        <v>227</v>
      </c>
      <c r="H18" s="524">
        <f t="shared" si="8"/>
        <v>1</v>
      </c>
      <c r="I18" s="524">
        <f t="shared" si="8"/>
        <v>1</v>
      </c>
      <c r="J18" s="524">
        <f t="shared" si="8"/>
        <v>32</v>
      </c>
      <c r="K18" s="524">
        <f t="shared" si="8"/>
        <v>21</v>
      </c>
      <c r="L18" s="524">
        <f t="shared" si="8"/>
        <v>1</v>
      </c>
      <c r="M18" s="524">
        <f t="shared" si="8"/>
        <v>24</v>
      </c>
      <c r="N18" s="524">
        <f t="shared" si="8"/>
        <v>6</v>
      </c>
      <c r="O18" s="524">
        <f t="shared" si="8"/>
        <v>0</v>
      </c>
      <c r="P18" s="524">
        <f t="shared" si="8"/>
        <v>0</v>
      </c>
      <c r="Q18" s="524">
        <f t="shared" si="8"/>
        <v>1</v>
      </c>
      <c r="R18" s="524">
        <f t="shared" si="8"/>
        <v>23</v>
      </c>
      <c r="S18" s="525"/>
      <c r="T18" s="525"/>
      <c r="U18" s="525"/>
      <c r="V18" s="525"/>
      <c r="W18" s="526"/>
      <c r="X18" s="534" t="s">
        <v>138</v>
      </c>
      <c r="Y18" s="524">
        <f t="shared" ref="Y18:AN18" si="9">SUM(Y3:Y14)</f>
        <v>12</v>
      </c>
      <c r="Z18" s="524">
        <f t="shared" si="9"/>
        <v>6</v>
      </c>
      <c r="AA18" s="524">
        <f t="shared" si="9"/>
        <v>0</v>
      </c>
      <c r="AB18" s="524">
        <f t="shared" si="9"/>
        <v>6</v>
      </c>
      <c r="AC18" s="528">
        <f t="shared" si="9"/>
        <v>6</v>
      </c>
      <c r="AD18" s="528">
        <f t="shared" si="9"/>
        <v>4</v>
      </c>
      <c r="AE18" s="528">
        <f t="shared" si="9"/>
        <v>0</v>
      </c>
      <c r="AF18" s="528">
        <f t="shared" si="9"/>
        <v>2</v>
      </c>
      <c r="AG18" s="529">
        <f t="shared" si="9"/>
        <v>6</v>
      </c>
      <c r="AH18" s="529">
        <f t="shared" si="9"/>
        <v>2</v>
      </c>
      <c r="AI18" s="529">
        <f t="shared" si="9"/>
        <v>0</v>
      </c>
      <c r="AJ18" s="529">
        <f t="shared" si="9"/>
        <v>4</v>
      </c>
      <c r="AK18" s="530">
        <f t="shared" si="9"/>
        <v>0</v>
      </c>
      <c r="AL18" s="530">
        <f t="shared" si="9"/>
        <v>0</v>
      </c>
      <c r="AM18" s="530">
        <f t="shared" si="9"/>
        <v>0</v>
      </c>
      <c r="AN18" s="530">
        <f t="shared" si="9"/>
        <v>0</v>
      </c>
    </row>
    <row r="19" spans="1:40" x14ac:dyDescent="0.25">
      <c r="A19" t="s">
        <v>175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40" x14ac:dyDescent="0.25">
      <c r="A20" t="s">
        <v>128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40" x14ac:dyDescent="0.25">
      <c r="A21" t="s">
        <v>195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40" x14ac:dyDescent="0.25">
      <c r="A22" t="s">
        <v>202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40" x14ac:dyDescent="0.25">
      <c r="A23" s="246"/>
      <c r="B23" s="9" t="s">
        <v>45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40" x14ac:dyDescent="0.25">
      <c r="A24" s="195"/>
      <c r="B24" s="9" t="s">
        <v>43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40" x14ac:dyDescent="0.25">
      <c r="A25" s="196"/>
      <c r="B25" s="9" t="s">
        <v>44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40" x14ac:dyDescent="0.25">
      <c r="A26" s="19" t="s">
        <v>28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4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4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</sheetData>
  <mergeCells count="10">
    <mergeCell ref="C15:E15"/>
    <mergeCell ref="C16:E16"/>
    <mergeCell ref="C17:E17"/>
    <mergeCell ref="C18:E18"/>
    <mergeCell ref="J1:M1"/>
    <mergeCell ref="N1:O1"/>
    <mergeCell ref="P1:R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70"/>
  <sheetViews>
    <sheetView workbookViewId="0">
      <pane ySplit="2" topLeftCell="A3" activePane="bottomLeft" state="frozen"/>
      <selection pane="bottomLeft" activeCell="V23" sqref="V23"/>
    </sheetView>
  </sheetViews>
  <sheetFormatPr defaultRowHeight="15" x14ac:dyDescent="0.25"/>
  <cols>
    <col min="1" max="1" width="7.5703125" customWidth="1"/>
    <col min="2" max="2" width="5.5703125" customWidth="1"/>
    <col min="3" max="3" width="11.5703125" customWidth="1"/>
    <col min="4" max="4" width="4.28515625" customWidth="1"/>
    <col min="5" max="10" width="3.7109375" customWidth="1"/>
    <col min="11" max="11" width="3.85546875" customWidth="1"/>
    <col min="12" max="18" width="3.7109375" customWidth="1"/>
    <col min="19" max="20" width="6.28515625" customWidth="1"/>
    <col min="21" max="21" width="20.28515625" customWidth="1"/>
    <col min="22" max="22" width="20.140625" customWidth="1"/>
    <col min="23" max="23" width="21.140625" bestFit="1" customWidth="1"/>
    <col min="24" max="24" width="21" customWidth="1"/>
    <col min="25" max="40" width="3.7109375" customWidth="1"/>
  </cols>
  <sheetData>
    <row r="1" spans="1:40" ht="15" customHeight="1" thickBot="1" x14ac:dyDescent="0.3">
      <c r="A1" s="722" t="s">
        <v>155</v>
      </c>
      <c r="B1" s="723"/>
      <c r="C1" s="723"/>
      <c r="D1" s="193"/>
      <c r="E1" s="720" t="s">
        <v>24</v>
      </c>
      <c r="F1" s="724"/>
      <c r="G1" s="721"/>
      <c r="H1" s="720" t="s">
        <v>23</v>
      </c>
      <c r="I1" s="721"/>
      <c r="J1" s="717" t="s">
        <v>6</v>
      </c>
      <c r="K1" s="718"/>
      <c r="L1" s="718"/>
      <c r="M1" s="719"/>
      <c r="N1" s="717" t="s">
        <v>7</v>
      </c>
      <c r="O1" s="719"/>
      <c r="P1" s="717" t="s">
        <v>25</v>
      </c>
      <c r="Q1" s="718"/>
      <c r="R1" s="719"/>
      <c r="S1" s="59" t="s">
        <v>8</v>
      </c>
      <c r="T1" s="59" t="s">
        <v>9</v>
      </c>
      <c r="U1" s="60" t="s">
        <v>10</v>
      </c>
      <c r="V1" s="59" t="s">
        <v>11</v>
      </c>
      <c r="W1" s="61" t="s">
        <v>26</v>
      </c>
      <c r="X1" s="216" t="s">
        <v>27</v>
      </c>
      <c r="Y1" s="715" t="s">
        <v>20</v>
      </c>
      <c r="Z1" s="675"/>
      <c r="AA1" s="675"/>
      <c r="AB1" s="676"/>
      <c r="AC1" s="716" t="s">
        <v>64</v>
      </c>
      <c r="AD1" s="675"/>
      <c r="AE1" s="675"/>
      <c r="AF1" s="676"/>
      <c r="AG1" s="716" t="s">
        <v>65</v>
      </c>
      <c r="AH1" s="675"/>
      <c r="AI1" s="675"/>
      <c r="AJ1" s="676"/>
      <c r="AK1" s="716" t="s">
        <v>66</v>
      </c>
      <c r="AL1" s="675"/>
      <c r="AM1" s="675"/>
      <c r="AN1" s="676"/>
    </row>
    <row r="2" spans="1:40" ht="15" customHeight="1" thickBot="1" x14ac:dyDescent="0.3">
      <c r="A2" s="16" t="s">
        <v>19</v>
      </c>
      <c r="B2" s="62" t="s">
        <v>18</v>
      </c>
      <c r="C2" s="63" t="s">
        <v>17</v>
      </c>
      <c r="D2" s="63" t="s">
        <v>42</v>
      </c>
      <c r="E2" s="64" t="s">
        <v>16</v>
      </c>
      <c r="F2" s="64" t="s">
        <v>4</v>
      </c>
      <c r="G2" s="64" t="s">
        <v>5</v>
      </c>
      <c r="H2" s="65" t="s">
        <v>12</v>
      </c>
      <c r="I2" s="65" t="s">
        <v>3</v>
      </c>
      <c r="J2" s="65" t="s">
        <v>12</v>
      </c>
      <c r="K2" s="65" t="s">
        <v>13</v>
      </c>
      <c r="L2" s="65" t="s">
        <v>2</v>
      </c>
      <c r="M2" s="65" t="s">
        <v>14</v>
      </c>
      <c r="N2" s="65" t="s">
        <v>15</v>
      </c>
      <c r="O2" s="65" t="s">
        <v>16</v>
      </c>
      <c r="P2" s="65" t="s">
        <v>21</v>
      </c>
      <c r="Q2" s="65" t="s">
        <v>22</v>
      </c>
      <c r="R2" s="65" t="s">
        <v>12</v>
      </c>
      <c r="S2" s="66"/>
      <c r="T2" s="67"/>
      <c r="U2" s="68"/>
      <c r="V2" s="66"/>
      <c r="W2" s="247"/>
      <c r="X2" s="69"/>
      <c r="Y2" s="633" t="s">
        <v>0</v>
      </c>
      <c r="Z2" s="633" t="s">
        <v>1</v>
      </c>
      <c r="AA2" s="633" t="s">
        <v>2</v>
      </c>
      <c r="AB2" s="633" t="s">
        <v>3</v>
      </c>
      <c r="AC2" s="634" t="s">
        <v>0</v>
      </c>
      <c r="AD2" s="634" t="s">
        <v>1</v>
      </c>
      <c r="AE2" s="634" t="s">
        <v>2</v>
      </c>
      <c r="AF2" s="634" t="s">
        <v>3</v>
      </c>
      <c r="AG2" s="634" t="s">
        <v>0</v>
      </c>
      <c r="AH2" s="634" t="s">
        <v>1</v>
      </c>
      <c r="AI2" s="634" t="s">
        <v>2</v>
      </c>
      <c r="AJ2" s="634" t="s">
        <v>3</v>
      </c>
      <c r="AK2" s="634" t="s">
        <v>0</v>
      </c>
      <c r="AL2" s="634" t="s">
        <v>1</v>
      </c>
      <c r="AM2" s="634" t="s">
        <v>2</v>
      </c>
      <c r="AN2" s="634" t="s">
        <v>3</v>
      </c>
    </row>
    <row r="3" spans="1:40" ht="15" customHeight="1" thickBot="1" x14ac:dyDescent="0.3">
      <c r="A3" s="239">
        <v>43260</v>
      </c>
      <c r="B3" s="240" t="s">
        <v>46</v>
      </c>
      <c r="C3" s="240" t="s">
        <v>567</v>
      </c>
      <c r="D3" s="240" t="s">
        <v>559</v>
      </c>
      <c r="E3" s="241" t="s">
        <v>1</v>
      </c>
      <c r="F3" s="241">
        <v>24</v>
      </c>
      <c r="G3" s="241">
        <v>22</v>
      </c>
      <c r="H3" s="241">
        <v>1</v>
      </c>
      <c r="I3" s="241">
        <v>0</v>
      </c>
      <c r="J3" s="241">
        <v>4</v>
      </c>
      <c r="K3" s="241">
        <v>2</v>
      </c>
      <c r="L3" s="241">
        <v>0</v>
      </c>
      <c r="M3" s="241">
        <v>0</v>
      </c>
      <c r="N3" s="241">
        <v>3</v>
      </c>
      <c r="O3" s="241">
        <v>0</v>
      </c>
      <c r="P3" s="241">
        <v>0</v>
      </c>
      <c r="Q3" s="241">
        <v>1</v>
      </c>
      <c r="R3" s="241">
        <v>3</v>
      </c>
      <c r="S3" s="254">
        <v>1500</v>
      </c>
      <c r="T3" s="409" t="s">
        <v>568</v>
      </c>
      <c r="U3" s="256" t="s">
        <v>569</v>
      </c>
      <c r="V3" s="254" t="s">
        <v>562</v>
      </c>
      <c r="W3" s="254" t="s">
        <v>238</v>
      </c>
      <c r="X3" s="242" t="s">
        <v>570</v>
      </c>
      <c r="Y3" s="258">
        <v>1</v>
      </c>
      <c r="Z3" s="258">
        <v>1</v>
      </c>
      <c r="AA3" s="258">
        <v>0</v>
      </c>
      <c r="AB3" s="259">
        <v>0</v>
      </c>
      <c r="AC3" s="258">
        <v>1</v>
      </c>
      <c r="AD3" s="258">
        <v>1</v>
      </c>
      <c r="AE3" s="258">
        <v>0</v>
      </c>
      <c r="AF3" s="258">
        <v>0</v>
      </c>
      <c r="AG3" s="258">
        <v>0</v>
      </c>
      <c r="AH3" s="258">
        <v>0</v>
      </c>
      <c r="AI3" s="258">
        <v>0</v>
      </c>
      <c r="AJ3" s="258">
        <v>0</v>
      </c>
      <c r="AK3" s="258">
        <v>0</v>
      </c>
      <c r="AL3" s="258">
        <v>0</v>
      </c>
      <c r="AM3" s="258">
        <v>0</v>
      </c>
      <c r="AN3" s="258">
        <v>0</v>
      </c>
    </row>
    <row r="4" spans="1:40" ht="15" customHeight="1" thickBot="1" x14ac:dyDescent="0.3">
      <c r="A4" s="239">
        <v>43267</v>
      </c>
      <c r="B4" s="240" t="s">
        <v>46</v>
      </c>
      <c r="C4" s="240" t="s">
        <v>39</v>
      </c>
      <c r="D4" s="240" t="s">
        <v>559</v>
      </c>
      <c r="E4" s="241" t="s">
        <v>1</v>
      </c>
      <c r="F4" s="241">
        <v>37</v>
      </c>
      <c r="G4" s="241">
        <v>15</v>
      </c>
      <c r="H4" s="241">
        <v>1</v>
      </c>
      <c r="I4" s="241">
        <v>0</v>
      </c>
      <c r="J4" s="241">
        <v>6</v>
      </c>
      <c r="K4" s="241">
        <v>2</v>
      </c>
      <c r="L4" s="241">
        <v>0</v>
      </c>
      <c r="M4" s="241">
        <v>1</v>
      </c>
      <c r="N4" s="241">
        <v>0</v>
      </c>
      <c r="O4" s="241">
        <v>0</v>
      </c>
      <c r="P4" s="241">
        <v>0</v>
      </c>
      <c r="Q4" s="241">
        <v>0</v>
      </c>
      <c r="R4" s="241">
        <v>2</v>
      </c>
      <c r="S4" s="254"/>
      <c r="T4" s="570" t="s">
        <v>616</v>
      </c>
      <c r="U4" s="256" t="s">
        <v>238</v>
      </c>
      <c r="V4" s="254" t="s">
        <v>614</v>
      </c>
      <c r="W4" s="242" t="s">
        <v>569</v>
      </c>
      <c r="X4" s="257" t="s">
        <v>570</v>
      </c>
      <c r="Y4" s="258">
        <v>1</v>
      </c>
      <c r="Z4" s="258">
        <v>1</v>
      </c>
      <c r="AA4" s="258">
        <v>0</v>
      </c>
      <c r="AB4" s="259">
        <v>0</v>
      </c>
      <c r="AC4" s="258">
        <v>1</v>
      </c>
      <c r="AD4" s="258">
        <v>1</v>
      </c>
      <c r="AE4" s="258">
        <v>0</v>
      </c>
      <c r="AF4" s="258">
        <v>0</v>
      </c>
      <c r="AG4" s="258">
        <v>0</v>
      </c>
      <c r="AH4" s="258">
        <v>0</v>
      </c>
      <c r="AI4" s="258">
        <v>0</v>
      </c>
      <c r="AJ4" s="258">
        <v>0</v>
      </c>
      <c r="AK4" s="258">
        <v>0</v>
      </c>
      <c r="AL4" s="258">
        <v>0</v>
      </c>
      <c r="AM4" s="258">
        <v>0</v>
      </c>
      <c r="AN4" s="258">
        <v>0</v>
      </c>
    </row>
    <row r="5" spans="1:40" ht="15" customHeight="1" thickBot="1" x14ac:dyDescent="0.3">
      <c r="A5" s="239">
        <v>42909</v>
      </c>
      <c r="B5" s="240" t="s">
        <v>46</v>
      </c>
      <c r="C5" s="240" t="s">
        <v>558</v>
      </c>
      <c r="D5" s="240" t="s">
        <v>655</v>
      </c>
      <c r="E5" s="241" t="s">
        <v>3</v>
      </c>
      <c r="F5" s="241">
        <v>19</v>
      </c>
      <c r="G5" s="241">
        <v>27</v>
      </c>
      <c r="H5" s="241" t="s">
        <v>118</v>
      </c>
      <c r="I5" s="241" t="s">
        <v>118</v>
      </c>
      <c r="J5" s="241">
        <v>3</v>
      </c>
      <c r="K5" s="241">
        <v>2</v>
      </c>
      <c r="L5" s="241">
        <v>0</v>
      </c>
      <c r="M5" s="241">
        <v>0</v>
      </c>
      <c r="N5" s="241">
        <v>1</v>
      </c>
      <c r="O5" s="241">
        <v>0</v>
      </c>
      <c r="P5" s="241" t="s">
        <v>118</v>
      </c>
      <c r="Q5" s="241" t="s">
        <v>118</v>
      </c>
      <c r="R5" s="241">
        <v>3</v>
      </c>
      <c r="S5" s="254">
        <v>6000</v>
      </c>
      <c r="T5" s="260" t="s">
        <v>657</v>
      </c>
      <c r="U5" s="256" t="s">
        <v>230</v>
      </c>
      <c r="V5" s="254" t="s">
        <v>562</v>
      </c>
      <c r="W5" s="242" t="s">
        <v>561</v>
      </c>
      <c r="X5" s="257" t="s">
        <v>570</v>
      </c>
      <c r="Y5" s="258">
        <v>1</v>
      </c>
      <c r="Z5" s="258">
        <v>0</v>
      </c>
      <c r="AA5" s="258">
        <v>0</v>
      </c>
      <c r="AB5" s="259">
        <v>1</v>
      </c>
      <c r="AC5" s="311">
        <v>1</v>
      </c>
      <c r="AD5" s="258">
        <v>0</v>
      </c>
      <c r="AE5" s="311">
        <v>0</v>
      </c>
      <c r="AF5" s="311">
        <v>1</v>
      </c>
      <c r="AG5" s="311">
        <v>0</v>
      </c>
      <c r="AH5" s="311">
        <v>0</v>
      </c>
      <c r="AI5" s="311">
        <v>0</v>
      </c>
      <c r="AJ5" s="311">
        <v>0</v>
      </c>
      <c r="AK5" s="311">
        <v>0</v>
      </c>
      <c r="AL5" s="311">
        <v>0</v>
      </c>
      <c r="AM5" s="311">
        <v>0</v>
      </c>
      <c r="AN5" s="311">
        <v>0</v>
      </c>
    </row>
    <row r="6" spans="1:40" ht="15" customHeight="1" thickBot="1" x14ac:dyDescent="0.3">
      <c r="A6" s="230">
        <v>43414</v>
      </c>
      <c r="B6" s="221" t="s">
        <v>46</v>
      </c>
      <c r="C6" s="221" t="s">
        <v>36</v>
      </c>
      <c r="D6" s="221" t="s">
        <v>178</v>
      </c>
      <c r="E6" s="222" t="s">
        <v>3</v>
      </c>
      <c r="F6" s="222">
        <v>17</v>
      </c>
      <c r="G6" s="222">
        <v>54</v>
      </c>
      <c r="H6" s="222" t="s">
        <v>118</v>
      </c>
      <c r="I6" s="222" t="s">
        <v>118</v>
      </c>
      <c r="J6" s="222">
        <v>2</v>
      </c>
      <c r="K6" s="222">
        <v>2</v>
      </c>
      <c r="L6" s="222">
        <v>0</v>
      </c>
      <c r="M6" s="222">
        <v>1</v>
      </c>
      <c r="N6" s="222">
        <v>2</v>
      </c>
      <c r="O6" s="222">
        <v>0</v>
      </c>
      <c r="P6" s="222" t="s">
        <v>118</v>
      </c>
      <c r="Q6" s="222" t="s">
        <v>118</v>
      </c>
      <c r="R6" s="222">
        <v>8</v>
      </c>
      <c r="S6" s="223">
        <v>67144</v>
      </c>
      <c r="T6" s="271" t="s">
        <v>203</v>
      </c>
      <c r="U6" s="224" t="s">
        <v>204</v>
      </c>
      <c r="V6" s="223" t="s">
        <v>397</v>
      </c>
      <c r="W6" s="225" t="s">
        <v>230</v>
      </c>
      <c r="X6" s="226" t="s">
        <v>839</v>
      </c>
      <c r="Y6" s="227">
        <v>1</v>
      </c>
      <c r="Z6" s="227">
        <v>0</v>
      </c>
      <c r="AA6" s="227">
        <v>0</v>
      </c>
      <c r="AB6" s="228">
        <v>1</v>
      </c>
      <c r="AC6" s="227">
        <v>0</v>
      </c>
      <c r="AD6" s="227">
        <v>0</v>
      </c>
      <c r="AE6" s="227">
        <v>0</v>
      </c>
      <c r="AF6" s="228">
        <v>0</v>
      </c>
      <c r="AG6" s="227">
        <v>1</v>
      </c>
      <c r="AH6" s="227">
        <v>0</v>
      </c>
      <c r="AI6" s="227">
        <v>0</v>
      </c>
      <c r="AJ6" s="228">
        <v>1</v>
      </c>
      <c r="AK6" s="227">
        <v>0</v>
      </c>
      <c r="AL6" s="227">
        <v>0</v>
      </c>
      <c r="AM6" s="227">
        <v>0</v>
      </c>
      <c r="AN6" s="228">
        <v>0</v>
      </c>
    </row>
    <row r="7" spans="1:40" ht="15" customHeight="1" thickBot="1" x14ac:dyDescent="0.3">
      <c r="A7" s="231">
        <v>43421</v>
      </c>
      <c r="B7" s="232" t="s">
        <v>46</v>
      </c>
      <c r="C7" s="232" t="s">
        <v>115</v>
      </c>
      <c r="D7" s="232" t="s">
        <v>815</v>
      </c>
      <c r="E7" s="233" t="s">
        <v>1</v>
      </c>
      <c r="F7" s="233">
        <v>68</v>
      </c>
      <c r="G7" s="233">
        <v>7</v>
      </c>
      <c r="H7" s="233" t="s">
        <v>118</v>
      </c>
      <c r="I7" s="233" t="s">
        <v>118</v>
      </c>
      <c r="J7" s="233">
        <v>10</v>
      </c>
      <c r="K7" s="233">
        <v>9</v>
      </c>
      <c r="L7" s="233">
        <v>0</v>
      </c>
      <c r="M7" s="233">
        <v>0</v>
      </c>
      <c r="N7" s="233">
        <v>0</v>
      </c>
      <c r="O7" s="233">
        <v>0</v>
      </c>
      <c r="P7" s="233" t="s">
        <v>118</v>
      </c>
      <c r="Q7" s="233" t="s">
        <v>118</v>
      </c>
      <c r="R7" s="233">
        <v>1</v>
      </c>
      <c r="S7" s="248"/>
      <c r="T7" s="481" t="s">
        <v>869</v>
      </c>
      <c r="U7" s="249" t="s">
        <v>848</v>
      </c>
      <c r="V7" s="248" t="s">
        <v>268</v>
      </c>
      <c r="W7" s="248" t="s">
        <v>794</v>
      </c>
      <c r="X7" s="585" t="s">
        <v>312</v>
      </c>
      <c r="Y7" s="251">
        <v>1</v>
      </c>
      <c r="Z7" s="251">
        <v>1</v>
      </c>
      <c r="AA7" s="251">
        <v>0</v>
      </c>
      <c r="AB7" s="252">
        <v>0</v>
      </c>
      <c r="AC7" s="251">
        <v>0</v>
      </c>
      <c r="AD7" s="251">
        <v>0</v>
      </c>
      <c r="AE7" s="251">
        <v>0</v>
      </c>
      <c r="AF7" s="252">
        <v>0</v>
      </c>
      <c r="AG7" s="251">
        <v>0</v>
      </c>
      <c r="AH7" s="251">
        <v>0</v>
      </c>
      <c r="AI7" s="251">
        <v>0</v>
      </c>
      <c r="AJ7" s="252">
        <v>0</v>
      </c>
      <c r="AK7" s="251">
        <v>1</v>
      </c>
      <c r="AL7" s="251">
        <v>1</v>
      </c>
      <c r="AM7" s="251">
        <v>0</v>
      </c>
      <c r="AN7" s="252">
        <v>0</v>
      </c>
    </row>
    <row r="8" spans="1:40" ht="15" customHeight="1" thickBot="1" x14ac:dyDescent="0.3">
      <c r="A8" s="230">
        <v>43428</v>
      </c>
      <c r="B8" s="221" t="s">
        <v>46</v>
      </c>
      <c r="C8" s="221" t="s">
        <v>35</v>
      </c>
      <c r="D8" s="221" t="s">
        <v>173</v>
      </c>
      <c r="E8" s="222" t="s">
        <v>1</v>
      </c>
      <c r="F8" s="222">
        <v>21</v>
      </c>
      <c r="G8" s="222">
        <v>14</v>
      </c>
      <c r="H8" s="222" t="s">
        <v>118</v>
      </c>
      <c r="I8" s="222" t="s">
        <v>118</v>
      </c>
      <c r="J8" s="222">
        <v>2</v>
      </c>
      <c r="K8" s="222">
        <v>1</v>
      </c>
      <c r="L8" s="222">
        <v>0</v>
      </c>
      <c r="M8" s="222">
        <v>3</v>
      </c>
      <c r="N8" s="222">
        <v>0</v>
      </c>
      <c r="O8" s="222">
        <v>0</v>
      </c>
      <c r="P8" s="222" t="s">
        <v>118</v>
      </c>
      <c r="Q8" s="222" t="s">
        <v>118</v>
      </c>
      <c r="R8" s="222">
        <v>2</v>
      </c>
      <c r="S8" s="225">
        <v>42200</v>
      </c>
      <c r="T8" s="563" t="s">
        <v>912</v>
      </c>
      <c r="U8" s="225" t="s">
        <v>216</v>
      </c>
      <c r="V8" s="225" t="s">
        <v>224</v>
      </c>
      <c r="W8" s="225" t="s">
        <v>848</v>
      </c>
      <c r="X8" s="225" t="s">
        <v>590</v>
      </c>
      <c r="Y8" s="227">
        <v>1</v>
      </c>
      <c r="Z8" s="227">
        <v>1</v>
      </c>
      <c r="AA8" s="227">
        <v>0</v>
      </c>
      <c r="AB8" s="228">
        <v>0</v>
      </c>
      <c r="AC8" s="227">
        <v>0</v>
      </c>
      <c r="AD8" s="227">
        <v>0</v>
      </c>
      <c r="AE8" s="227">
        <v>0</v>
      </c>
      <c r="AF8" s="228">
        <v>0</v>
      </c>
      <c r="AG8" s="227">
        <v>1</v>
      </c>
      <c r="AH8" s="227">
        <v>1</v>
      </c>
      <c r="AI8" s="227">
        <v>0</v>
      </c>
      <c r="AJ8" s="228">
        <v>0</v>
      </c>
      <c r="AK8" s="227">
        <v>0</v>
      </c>
      <c r="AL8" s="227">
        <v>0</v>
      </c>
      <c r="AM8" s="227">
        <v>0</v>
      </c>
      <c r="AN8" s="228">
        <v>0</v>
      </c>
    </row>
    <row r="9" spans="1:40" ht="15.75" thickBot="1" x14ac:dyDescent="0.3">
      <c r="A9" s="509"/>
      <c r="B9" s="510"/>
      <c r="C9" s="679" t="s">
        <v>141</v>
      </c>
      <c r="D9" s="680"/>
      <c r="E9" s="681"/>
      <c r="F9" s="504">
        <f>SUM(F3:F5)</f>
        <v>80</v>
      </c>
      <c r="G9" s="504">
        <f>SUM(G3:G5)</f>
        <v>64</v>
      </c>
      <c r="H9" s="504" t="s">
        <v>118</v>
      </c>
      <c r="I9" s="504" t="s">
        <v>118</v>
      </c>
      <c r="J9" s="504">
        <f t="shared" ref="J9:O9" si="0">SUM(J3:J5)</f>
        <v>13</v>
      </c>
      <c r="K9" s="504">
        <f t="shared" si="0"/>
        <v>6</v>
      </c>
      <c r="L9" s="504">
        <f t="shared" si="0"/>
        <v>0</v>
      </c>
      <c r="M9" s="504">
        <f t="shared" si="0"/>
        <v>1</v>
      </c>
      <c r="N9" s="504">
        <f t="shared" si="0"/>
        <v>4</v>
      </c>
      <c r="O9" s="504">
        <f t="shared" si="0"/>
        <v>0</v>
      </c>
      <c r="P9" s="504" t="s">
        <v>118</v>
      </c>
      <c r="Q9" s="504" t="s">
        <v>118</v>
      </c>
      <c r="R9" s="504">
        <f>SUM(R3:R5)</f>
        <v>8</v>
      </c>
      <c r="S9" s="9"/>
      <c r="T9" s="9"/>
      <c r="U9" s="9"/>
      <c r="V9" s="9"/>
      <c r="W9" s="505"/>
      <c r="X9" s="531" t="s">
        <v>141</v>
      </c>
      <c r="Y9" s="504">
        <f t="shared" ref="Y9:AN9" si="1">SUM(Y3:Y5)</f>
        <v>3</v>
      </c>
      <c r="Z9" s="504">
        <f t="shared" si="1"/>
        <v>2</v>
      </c>
      <c r="AA9" s="504">
        <f t="shared" si="1"/>
        <v>0</v>
      </c>
      <c r="AB9" s="504">
        <f t="shared" si="1"/>
        <v>1</v>
      </c>
      <c r="AC9" s="506">
        <f t="shared" si="1"/>
        <v>3</v>
      </c>
      <c r="AD9" s="506">
        <f t="shared" si="1"/>
        <v>2</v>
      </c>
      <c r="AE9" s="506">
        <f t="shared" si="1"/>
        <v>0</v>
      </c>
      <c r="AF9" s="506">
        <f t="shared" si="1"/>
        <v>1</v>
      </c>
      <c r="AG9" s="507">
        <f t="shared" si="1"/>
        <v>0</v>
      </c>
      <c r="AH9" s="507">
        <f t="shared" si="1"/>
        <v>0</v>
      </c>
      <c r="AI9" s="507">
        <f t="shared" si="1"/>
        <v>0</v>
      </c>
      <c r="AJ9" s="507">
        <f t="shared" si="1"/>
        <v>0</v>
      </c>
      <c r="AK9" s="508">
        <f t="shared" si="1"/>
        <v>0</v>
      </c>
      <c r="AL9" s="508">
        <f t="shared" si="1"/>
        <v>0</v>
      </c>
      <c r="AM9" s="508">
        <f t="shared" si="1"/>
        <v>0</v>
      </c>
      <c r="AN9" s="508">
        <f t="shared" si="1"/>
        <v>0</v>
      </c>
    </row>
    <row r="10" spans="1:40" ht="15.75" thickBot="1" x14ac:dyDescent="0.3">
      <c r="A10" s="509"/>
      <c r="B10" s="510"/>
      <c r="C10" s="696" t="s">
        <v>145</v>
      </c>
      <c r="D10" s="697"/>
      <c r="E10" s="698"/>
      <c r="F10" s="511" t="e">
        <f>SUM(#REF!)</f>
        <v>#REF!</v>
      </c>
      <c r="G10" s="511" t="e">
        <f>SUM(#REF!)</f>
        <v>#REF!</v>
      </c>
      <c r="H10" s="511" t="e">
        <f>SUM(#REF!)</f>
        <v>#REF!</v>
      </c>
      <c r="I10" s="511" t="e">
        <f>SUM(#REF!)</f>
        <v>#REF!</v>
      </c>
      <c r="J10" s="511" t="e">
        <f>SUM(#REF!)</f>
        <v>#REF!</v>
      </c>
      <c r="K10" s="511" t="e">
        <f>SUM(#REF!)</f>
        <v>#REF!</v>
      </c>
      <c r="L10" s="511" t="e">
        <f>SUM(#REF!)</f>
        <v>#REF!</v>
      </c>
      <c r="M10" s="511" t="e">
        <f>SUM(#REF!)</f>
        <v>#REF!</v>
      </c>
      <c r="N10" s="511" t="e">
        <f>SUM(#REF!)</f>
        <v>#REF!</v>
      </c>
      <c r="O10" s="511" t="e">
        <f>SUM(#REF!)</f>
        <v>#REF!</v>
      </c>
      <c r="P10" s="511" t="e">
        <f>SUM(#REF!)</f>
        <v>#REF!</v>
      </c>
      <c r="Q10" s="511" t="e">
        <f>SUM(#REF!)</f>
        <v>#REF!</v>
      </c>
      <c r="R10" s="511" t="e">
        <f>SUM(#REF!)</f>
        <v>#REF!</v>
      </c>
      <c r="S10" s="512"/>
      <c r="T10" s="512"/>
      <c r="U10" s="512"/>
      <c r="V10" s="512"/>
      <c r="W10" s="513"/>
      <c r="X10" s="532" t="s">
        <v>145</v>
      </c>
      <c r="Y10" s="511" t="e">
        <f>SUM(#REF!)</f>
        <v>#REF!</v>
      </c>
      <c r="Z10" s="511" t="e">
        <f>SUM(#REF!)</f>
        <v>#REF!</v>
      </c>
      <c r="AA10" s="511" t="e">
        <f>SUM(#REF!)</f>
        <v>#REF!</v>
      </c>
      <c r="AB10" s="511" t="e">
        <f>SUM(#REF!)</f>
        <v>#REF!</v>
      </c>
      <c r="AC10" s="514" t="e">
        <f>SUM(#REF!)</f>
        <v>#REF!</v>
      </c>
      <c r="AD10" s="514" t="e">
        <f>SUM(#REF!)</f>
        <v>#REF!</v>
      </c>
      <c r="AE10" s="514" t="e">
        <f>SUM(#REF!)</f>
        <v>#REF!</v>
      </c>
      <c r="AF10" s="514" t="e">
        <f>SUM(#REF!)</f>
        <v>#REF!</v>
      </c>
      <c r="AG10" s="515" t="e">
        <f>SUM(#REF!)</f>
        <v>#REF!</v>
      </c>
      <c r="AH10" s="515" t="e">
        <f>SUM(#REF!)</f>
        <v>#REF!</v>
      </c>
      <c r="AI10" s="515" t="e">
        <f>SUM(#REF!)</f>
        <v>#REF!</v>
      </c>
      <c r="AJ10" s="515" t="e">
        <f>SUM(#REF!)</f>
        <v>#REF!</v>
      </c>
      <c r="AK10" s="516" t="e">
        <f>SUM(#REF!)</f>
        <v>#REF!</v>
      </c>
      <c r="AL10" s="516" t="e">
        <f>SUM(#REF!)</f>
        <v>#REF!</v>
      </c>
      <c r="AM10" s="516" t="e">
        <f>SUM(#REF!)</f>
        <v>#REF!</v>
      </c>
      <c r="AN10" s="516" t="e">
        <f>SUM(#REF!)</f>
        <v>#REF!</v>
      </c>
    </row>
    <row r="11" spans="1:40" ht="15.75" thickBot="1" x14ac:dyDescent="0.3">
      <c r="A11" s="509"/>
      <c r="B11" s="510"/>
      <c r="C11" s="663" t="s">
        <v>140</v>
      </c>
      <c r="D11" s="664"/>
      <c r="E11" s="665"/>
      <c r="F11" s="517">
        <f>SUM(F6:F8)</f>
        <v>106</v>
      </c>
      <c r="G11" s="517">
        <f>SUM(G6:G8)</f>
        <v>75</v>
      </c>
      <c r="H11" s="517" t="s">
        <v>118</v>
      </c>
      <c r="I11" s="517" t="s">
        <v>118</v>
      </c>
      <c r="J11" s="517">
        <f t="shared" ref="J11:O11" si="2">SUM(J6:J8)</f>
        <v>14</v>
      </c>
      <c r="K11" s="517">
        <f t="shared" si="2"/>
        <v>12</v>
      </c>
      <c r="L11" s="517">
        <f t="shared" si="2"/>
        <v>0</v>
      </c>
      <c r="M11" s="517">
        <f t="shared" si="2"/>
        <v>4</v>
      </c>
      <c r="N11" s="517">
        <f t="shared" si="2"/>
        <v>2</v>
      </c>
      <c r="O11" s="517">
        <f t="shared" si="2"/>
        <v>0</v>
      </c>
      <c r="P11" s="517" t="s">
        <v>118</v>
      </c>
      <c r="Q11" s="517" t="s">
        <v>118</v>
      </c>
      <c r="R11" s="517">
        <f>SUM(R6:R8)</f>
        <v>11</v>
      </c>
      <c r="S11" s="518"/>
      <c r="T11" s="518"/>
      <c r="U11" s="518"/>
      <c r="V11" s="518"/>
      <c r="W11" s="519"/>
      <c r="X11" s="533" t="s">
        <v>140</v>
      </c>
      <c r="Y11" s="520">
        <f t="shared" ref="Y11:AN11" si="3">SUM(Y6:Y8)</f>
        <v>3</v>
      </c>
      <c r="Z11" s="517">
        <f t="shared" si="3"/>
        <v>2</v>
      </c>
      <c r="AA11" s="517">
        <f t="shared" si="3"/>
        <v>0</v>
      </c>
      <c r="AB11" s="517">
        <f t="shared" si="3"/>
        <v>1</v>
      </c>
      <c r="AC11" s="521">
        <f t="shared" si="3"/>
        <v>0</v>
      </c>
      <c r="AD11" s="521">
        <f t="shared" si="3"/>
        <v>0</v>
      </c>
      <c r="AE11" s="521">
        <f t="shared" si="3"/>
        <v>0</v>
      </c>
      <c r="AF11" s="521">
        <f t="shared" si="3"/>
        <v>0</v>
      </c>
      <c r="AG11" s="522">
        <f t="shared" si="3"/>
        <v>2</v>
      </c>
      <c r="AH11" s="522">
        <f t="shared" si="3"/>
        <v>1</v>
      </c>
      <c r="AI11" s="522">
        <f t="shared" si="3"/>
        <v>0</v>
      </c>
      <c r="AJ11" s="522">
        <f t="shared" si="3"/>
        <v>1</v>
      </c>
      <c r="AK11" s="523">
        <f t="shared" si="3"/>
        <v>1</v>
      </c>
      <c r="AL11" s="523">
        <f t="shared" si="3"/>
        <v>1</v>
      </c>
      <c r="AM11" s="523">
        <f t="shared" si="3"/>
        <v>0</v>
      </c>
      <c r="AN11" s="523">
        <f t="shared" si="3"/>
        <v>0</v>
      </c>
    </row>
    <row r="12" spans="1:40" ht="15.75" thickBot="1" x14ac:dyDescent="0.3">
      <c r="A12" s="509"/>
      <c r="B12" s="510"/>
      <c r="C12" s="660" t="s">
        <v>138</v>
      </c>
      <c r="D12" s="661"/>
      <c r="E12" s="662"/>
      <c r="F12" s="524">
        <f t="shared" ref="F12:R12" si="4">SUM(F3:F8)</f>
        <v>186</v>
      </c>
      <c r="G12" s="524">
        <f t="shared" si="4"/>
        <v>139</v>
      </c>
      <c r="H12" s="524">
        <f t="shared" si="4"/>
        <v>2</v>
      </c>
      <c r="I12" s="524">
        <f t="shared" si="4"/>
        <v>0</v>
      </c>
      <c r="J12" s="524">
        <f t="shared" si="4"/>
        <v>27</v>
      </c>
      <c r="K12" s="524">
        <f t="shared" si="4"/>
        <v>18</v>
      </c>
      <c r="L12" s="524">
        <f t="shared" si="4"/>
        <v>0</v>
      </c>
      <c r="M12" s="524">
        <f t="shared" si="4"/>
        <v>5</v>
      </c>
      <c r="N12" s="524">
        <f t="shared" si="4"/>
        <v>6</v>
      </c>
      <c r="O12" s="524">
        <f t="shared" si="4"/>
        <v>0</v>
      </c>
      <c r="P12" s="524">
        <f t="shared" si="4"/>
        <v>0</v>
      </c>
      <c r="Q12" s="524">
        <f t="shared" si="4"/>
        <v>1</v>
      </c>
      <c r="R12" s="524">
        <f t="shared" si="4"/>
        <v>19</v>
      </c>
      <c r="S12" s="525"/>
      <c r="T12" s="525"/>
      <c r="U12" s="525"/>
      <c r="V12" s="525"/>
      <c r="W12" s="526"/>
      <c r="X12" s="534" t="s">
        <v>138</v>
      </c>
      <c r="Y12" s="524">
        <f t="shared" ref="Y12:AN12" si="5">SUM(Y3:Y8)</f>
        <v>6</v>
      </c>
      <c r="Z12" s="524">
        <f t="shared" si="5"/>
        <v>4</v>
      </c>
      <c r="AA12" s="524">
        <f t="shared" si="5"/>
        <v>0</v>
      </c>
      <c r="AB12" s="524">
        <f t="shared" si="5"/>
        <v>2</v>
      </c>
      <c r="AC12" s="528">
        <f t="shared" si="5"/>
        <v>3</v>
      </c>
      <c r="AD12" s="528">
        <f t="shared" si="5"/>
        <v>2</v>
      </c>
      <c r="AE12" s="528">
        <f t="shared" si="5"/>
        <v>0</v>
      </c>
      <c r="AF12" s="528">
        <f t="shared" si="5"/>
        <v>1</v>
      </c>
      <c r="AG12" s="529">
        <f t="shared" si="5"/>
        <v>2</v>
      </c>
      <c r="AH12" s="529">
        <f t="shared" si="5"/>
        <v>1</v>
      </c>
      <c r="AI12" s="529">
        <f t="shared" si="5"/>
        <v>0</v>
      </c>
      <c r="AJ12" s="529">
        <f t="shared" si="5"/>
        <v>1</v>
      </c>
      <c r="AK12" s="530">
        <f t="shared" si="5"/>
        <v>1</v>
      </c>
      <c r="AL12" s="530">
        <f t="shared" si="5"/>
        <v>1</v>
      </c>
      <c r="AM12" s="530">
        <f t="shared" si="5"/>
        <v>0</v>
      </c>
      <c r="AN12" s="530">
        <f t="shared" si="5"/>
        <v>0</v>
      </c>
    </row>
    <row r="13" spans="1:40" x14ac:dyDescent="0.25">
      <c r="A13" t="s">
        <v>656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0" x14ac:dyDescent="0.25">
      <c r="A14" t="s">
        <v>127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0" x14ac:dyDescent="0.25">
      <c r="A15" t="s">
        <v>816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25">
      <c r="A16" t="s">
        <v>814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s="197"/>
      <c r="B17" s="9" t="s">
        <v>45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s="195"/>
      <c r="B18" s="9" t="s">
        <v>43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25">
      <c r="A19" s="196"/>
      <c r="B19" s="9" t="s">
        <v>44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25">
      <c r="A20" s="19" t="s">
        <v>28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Z70" s="9"/>
      <c r="AA70" s="9"/>
      <c r="AB70" s="9"/>
    </row>
  </sheetData>
  <mergeCells count="14">
    <mergeCell ref="C12:E12"/>
    <mergeCell ref="H1:I1"/>
    <mergeCell ref="A1:C1"/>
    <mergeCell ref="E1:G1"/>
    <mergeCell ref="C9:E9"/>
    <mergeCell ref="C10:E10"/>
    <mergeCell ref="C11:E11"/>
    <mergeCell ref="Y1:AB1"/>
    <mergeCell ref="AC1:AF1"/>
    <mergeCell ref="AG1:AJ1"/>
    <mergeCell ref="AK1:AN1"/>
    <mergeCell ref="J1:M1"/>
    <mergeCell ref="N1:O1"/>
    <mergeCell ref="P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Results</vt:lpstr>
      <vt:lpstr>6N Tab</vt:lpstr>
      <vt:lpstr>6N Res</vt:lpstr>
      <vt:lpstr>6N Cds</vt:lpstr>
      <vt:lpstr>ARG</vt:lpstr>
      <vt:lpstr>AUS</vt:lpstr>
      <vt:lpstr>CAN</vt:lpstr>
      <vt:lpstr>ENG</vt:lpstr>
      <vt:lpstr>FJI</vt:lpstr>
      <vt:lpstr>FRA</vt:lpstr>
      <vt:lpstr>GEO</vt:lpstr>
      <vt:lpstr>IRE</vt:lpstr>
      <vt:lpstr>ITA</vt:lpstr>
      <vt:lpstr>JPN</vt:lpstr>
      <vt:lpstr>NAM</vt:lpstr>
      <vt:lpstr>NZL</vt:lpstr>
      <vt:lpstr>ROM</vt:lpstr>
      <vt:lpstr>SAM</vt:lpstr>
      <vt:lpstr>SCO</vt:lpstr>
      <vt:lpstr>RSA</vt:lpstr>
      <vt:lpstr>TGA</vt:lpstr>
      <vt:lpstr>USA</vt:lpstr>
      <vt:lpstr>URU</vt:lpstr>
      <vt:lpstr>WAL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2019-01-26T15:56:00Z</dcterms:modified>
</cp:coreProperties>
</file>